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7B24FC13-A2B7-4F6B-8D81-45B99EDD5A58}" xr6:coauthVersionLast="47" xr6:coauthVersionMax="47" xr10:uidLastSave="{00000000-0000-0000-0000-000000000000}"/>
  <workbookProtection workbookAlgorithmName="SHA-512" workbookHashValue="sNT9kJhY9gj3eBUoE1J9+KimkhvBgQqc+wt2pHpHKT0GG17KyH65QX5HUt3r1MzE9fkHrkvoap2IUcOf7t+rdA==" workbookSaltValue="xZunFU25SndYsGrDDbjUmw==" workbookSpinCount="100000" lockStructure="1"/>
  <bookViews>
    <workbookView xWindow="-108" yWindow="-108" windowWidth="20376" windowHeight="12216" xr2:uid="{00000000-000D-0000-FFFF-FFFF00000000}"/>
  </bookViews>
  <sheets>
    <sheet name="Cumplimentación" sheetId="2" r:id="rId1"/>
    <sheet name="Hoja1" sheetId="5" r:id="rId2"/>
    <sheet name="Hoja2" sheetId="6" r:id="rId3"/>
    <sheet name="Inversiones" sheetId="1" r:id="rId4"/>
    <sheet name="Plan de financiación" sheetId="3" r:id="rId5"/>
    <sheet name="Resultados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5" l="1"/>
  <c r="C7" i="5"/>
  <c r="B6" i="3"/>
  <c r="F3" i="4"/>
  <c r="G3" i="4"/>
  <c r="H3" i="4"/>
  <c r="E3" i="4"/>
  <c r="D3" i="4"/>
  <c r="E30" i="4"/>
  <c r="F30" i="4"/>
  <c r="G30" i="4"/>
  <c r="H30" i="4"/>
  <c r="D30" i="4"/>
  <c r="D17" i="1"/>
  <c r="E7" i="6" l="1"/>
  <c r="E6" i="6"/>
  <c r="E5" i="6"/>
  <c r="C19" i="6" l="1"/>
  <c r="F9" i="6"/>
  <c r="D19" i="6" l="1"/>
  <c r="E14" i="6" s="1"/>
  <c r="C20" i="6"/>
  <c r="I18" i="6"/>
  <c r="E19" i="6" s="1"/>
  <c r="D32" i="4" s="1"/>
  <c r="D34" i="4" s="1"/>
  <c r="F8" i="5"/>
  <c r="G8" i="5"/>
  <c r="H8" i="5"/>
  <c r="I8" i="5"/>
  <c r="E8" i="5"/>
  <c r="E9" i="5"/>
  <c r="C5" i="5"/>
  <c r="F5" i="5" s="1"/>
  <c r="I5" i="5" l="1"/>
  <c r="H9" i="5"/>
  <c r="H5" i="5"/>
  <c r="G9" i="5"/>
  <c r="G5" i="5"/>
  <c r="F9" i="5"/>
  <c r="E5" i="5"/>
  <c r="C21" i="6"/>
  <c r="D20" i="6"/>
  <c r="F19" i="6"/>
  <c r="H19" i="6" s="1"/>
  <c r="I19" i="6" s="1"/>
  <c r="E20" i="6" s="1"/>
  <c r="E32" i="4" s="1"/>
  <c r="E34" i="4" s="1"/>
  <c r="C6" i="5"/>
  <c r="H7" i="5" l="1"/>
  <c r="I7" i="5"/>
  <c r="F7" i="5"/>
  <c r="E7" i="5"/>
  <c r="G7" i="5"/>
  <c r="G6" i="5"/>
  <c r="H6" i="5"/>
  <c r="I6" i="5"/>
  <c r="F6" i="5"/>
  <c r="E6" i="5"/>
  <c r="F20" i="6"/>
  <c r="H20" i="6" s="1"/>
  <c r="I20" i="6" s="1"/>
  <c r="E21" i="6" s="1"/>
  <c r="F32" i="4" s="1"/>
  <c r="F34" i="4" s="1"/>
  <c r="F35" i="4" s="1"/>
  <c r="C22" i="6"/>
  <c r="D21" i="6"/>
  <c r="E35" i="4"/>
  <c r="D35" i="4"/>
  <c r="E7" i="4"/>
  <c r="F7" i="4"/>
  <c r="G7" i="4"/>
  <c r="H7" i="4"/>
  <c r="D7" i="4"/>
  <c r="B14" i="3"/>
  <c r="C13" i="3" s="1"/>
  <c r="B8" i="3"/>
  <c r="C6" i="3" s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3" i="1"/>
  <c r="F21" i="6" l="1"/>
  <c r="H21" i="6" s="1"/>
  <c r="I21" i="6" s="1"/>
  <c r="C17" i="1"/>
  <c r="E10" i="5"/>
  <c r="D23" i="4" s="1"/>
  <c r="D24" i="4" s="1"/>
  <c r="D25" i="4" s="1"/>
  <c r="C5" i="3"/>
  <c r="C7" i="3"/>
  <c r="D22" i="6"/>
  <c r="C23" i="6"/>
  <c r="E22" i="6"/>
  <c r="C12" i="3"/>
  <c r="C14" i="3" s="1"/>
  <c r="D26" i="4" l="1"/>
  <c r="D37" i="4" s="1"/>
  <c r="D38" i="4" s="1"/>
  <c r="C8" i="3"/>
  <c r="F22" i="6"/>
  <c r="H22" i="6" s="1"/>
  <c r="I22" i="6" s="1"/>
  <c r="E23" i="6" s="1"/>
  <c r="H32" i="4" s="1"/>
  <c r="H34" i="4" s="1"/>
  <c r="H35" i="4" s="1"/>
  <c r="G32" i="4"/>
  <c r="G34" i="4" s="1"/>
  <c r="G35" i="4" s="1"/>
  <c r="C24" i="6"/>
  <c r="D23" i="6"/>
  <c r="G10" i="5"/>
  <c r="F23" i="4" s="1"/>
  <c r="F24" i="4" s="1"/>
  <c r="D39" i="4" l="1"/>
  <c r="F26" i="4"/>
  <c r="F25" i="4"/>
  <c r="F23" i="6"/>
  <c r="H23" i="6" s="1"/>
  <c r="I23" i="6" s="1"/>
  <c r="D24" i="6"/>
  <c r="E24" i="6"/>
  <c r="C25" i="6"/>
  <c r="H10" i="5"/>
  <c r="G23" i="4" s="1"/>
  <c r="G24" i="4" s="1"/>
  <c r="F10" i="5"/>
  <c r="E23" i="4" s="1"/>
  <c r="E24" i="4" s="1"/>
  <c r="I10" i="5"/>
  <c r="H23" i="4" s="1"/>
  <c r="H24" i="4" s="1"/>
  <c r="H26" i="4" l="1"/>
  <c r="H37" i="4" s="1"/>
  <c r="H38" i="4" s="1"/>
  <c r="H39" i="4" s="1"/>
  <c r="H25" i="4"/>
  <c r="G26" i="4"/>
  <c r="G25" i="4"/>
  <c r="F37" i="4"/>
  <c r="F38" i="4" s="1"/>
  <c r="F39" i="4" s="1"/>
  <c r="E26" i="4"/>
  <c r="E37" i="4" s="1"/>
  <c r="E38" i="4" s="1"/>
  <c r="E39" i="4" s="1"/>
  <c r="E25" i="4"/>
  <c r="F24" i="6"/>
  <c r="H24" i="6" s="1"/>
  <c r="I24" i="6" s="1"/>
  <c r="E25" i="6" s="1"/>
  <c r="C26" i="6"/>
  <c r="D25" i="6"/>
  <c r="G37" i="4" l="1"/>
  <c r="G38" i="4" s="1"/>
  <c r="G39" i="4" s="1"/>
  <c r="F25" i="6"/>
  <c r="H25" i="6" s="1"/>
  <c r="I25" i="6" s="1"/>
  <c r="E26" i="6" s="1"/>
  <c r="F26" i="6" s="1"/>
  <c r="H26" i="6" s="1"/>
  <c r="I26" i="6" s="1"/>
  <c r="D26" i="6"/>
  <c r="C27" i="6"/>
  <c r="C28" i="6" l="1"/>
  <c r="E27" i="6"/>
  <c r="D27" i="6"/>
  <c r="F27" i="6" l="1"/>
  <c r="H27" i="6" s="1"/>
  <c r="I27" i="6" s="1"/>
  <c r="D28" i="6"/>
  <c r="E28" i="6"/>
  <c r="C29" i="6"/>
  <c r="F28" i="6" l="1"/>
  <c r="H28" i="6" s="1"/>
  <c r="I28" i="6" s="1"/>
  <c r="C30" i="6"/>
  <c r="E29" i="6"/>
  <c r="D29" i="6"/>
  <c r="F29" i="6" s="1"/>
  <c r="H29" i="6" s="1"/>
  <c r="I29" i="6" s="1"/>
  <c r="D30" i="6" l="1"/>
  <c r="C31" i="6"/>
  <c r="E30" i="6"/>
  <c r="F30" i="6" l="1"/>
  <c r="H30" i="6" s="1"/>
  <c r="I30" i="6" s="1"/>
  <c r="D31" i="6"/>
  <c r="C32" i="6"/>
  <c r="E31" i="6"/>
  <c r="F31" i="6" l="1"/>
  <c r="H31" i="6" s="1"/>
  <c r="I31" i="6" s="1"/>
  <c r="C33" i="6"/>
  <c r="E32" i="6"/>
  <c r="D32" i="6"/>
  <c r="F32" i="6" s="1"/>
  <c r="H32" i="6" s="1"/>
  <c r="I32" i="6" s="1"/>
  <c r="D33" i="6" l="1"/>
  <c r="C34" i="6"/>
  <c r="E33" i="6"/>
  <c r="F33" i="6" l="1"/>
  <c r="H33" i="6" s="1"/>
  <c r="I33" i="6" s="1"/>
  <c r="C35" i="6"/>
  <c r="E34" i="6"/>
  <c r="D34" i="6"/>
  <c r="F34" i="6" s="1"/>
  <c r="H34" i="6" s="1"/>
  <c r="I34" i="6" s="1"/>
  <c r="D35" i="6" l="1"/>
  <c r="C36" i="6"/>
  <c r="E35" i="6"/>
  <c r="F35" i="6" l="1"/>
  <c r="H35" i="6" s="1"/>
  <c r="I35" i="6" s="1"/>
  <c r="C37" i="6"/>
  <c r="E36" i="6"/>
  <c r="D36" i="6"/>
  <c r="F36" i="6" s="1"/>
  <c r="H36" i="6" s="1"/>
  <c r="I36" i="6" s="1"/>
  <c r="D37" i="6" l="1"/>
  <c r="F37" i="6" s="1"/>
  <c r="H37" i="6" s="1"/>
  <c r="I37" i="6" s="1"/>
  <c r="C38" i="6"/>
  <c r="E37" i="6"/>
  <c r="C39" i="6" l="1"/>
  <c r="E38" i="6"/>
  <c r="D38" i="6"/>
  <c r="F38" i="6" s="1"/>
  <c r="H38" i="6" s="1"/>
  <c r="I38" i="6" s="1"/>
  <c r="D39" i="6" l="1"/>
  <c r="C40" i="6"/>
  <c r="E39" i="6"/>
  <c r="F39" i="6" l="1"/>
  <c r="H39" i="6" s="1"/>
  <c r="I39" i="6" s="1"/>
  <c r="E40" i="6" s="1"/>
  <c r="C41" i="6"/>
  <c r="D40" i="6"/>
  <c r="F40" i="6" l="1"/>
  <c r="H40" i="6" s="1"/>
  <c r="I40" i="6" s="1"/>
  <c r="D41" i="6"/>
  <c r="C42" i="6"/>
  <c r="E41" i="6"/>
  <c r="F41" i="6" l="1"/>
  <c r="H41" i="6" s="1"/>
  <c r="I41" i="6" s="1"/>
  <c r="C43" i="6"/>
  <c r="E42" i="6"/>
  <c r="D42" i="6"/>
  <c r="F42" i="6" s="1"/>
  <c r="H42" i="6" s="1"/>
  <c r="I42" i="6" s="1"/>
  <c r="D43" i="6" l="1"/>
  <c r="F43" i="6"/>
  <c r="H43" i="6" s="1"/>
  <c r="I43" i="6" s="1"/>
  <c r="C44" i="6"/>
  <c r="E43" i="6"/>
  <c r="F44" i="6" l="1"/>
  <c r="H44" i="6" s="1"/>
  <c r="I44" i="6" s="1"/>
  <c r="C45" i="6"/>
  <c r="E44" i="6"/>
  <c r="D44" i="6"/>
  <c r="D45" i="6" l="1"/>
  <c r="F45" i="6"/>
  <c r="H45" i="6" s="1"/>
  <c r="I45" i="6" s="1"/>
  <c r="C46" i="6"/>
  <c r="E45" i="6"/>
  <c r="F46" i="6" l="1"/>
  <c r="H46" i="6" s="1"/>
  <c r="I46" i="6" s="1"/>
  <c r="C47" i="6"/>
  <c r="E46" i="6"/>
  <c r="D46" i="6"/>
  <c r="I47" i="6" l="1"/>
  <c r="D47" i="6"/>
  <c r="H47" i="6"/>
  <c r="F47" i="6"/>
  <c r="C48" i="6"/>
  <c r="E47" i="6"/>
  <c r="F48" i="6" l="1"/>
  <c r="C49" i="6"/>
  <c r="E48" i="6"/>
  <c r="I48" i="6"/>
  <c r="D48" i="6"/>
  <c r="H48" i="6"/>
  <c r="I49" i="6" l="1"/>
  <c r="D49" i="6"/>
  <c r="H49" i="6"/>
  <c r="F49" i="6"/>
  <c r="C50" i="6"/>
  <c r="E49" i="6"/>
  <c r="F50" i="6" l="1"/>
  <c r="C51" i="6"/>
  <c r="E50" i="6"/>
  <c r="I50" i="6"/>
  <c r="D50" i="6"/>
  <c r="H50" i="6"/>
  <c r="I51" i="6" l="1"/>
  <c r="D51" i="6"/>
  <c r="H51" i="6"/>
  <c r="F51" i="6"/>
  <c r="C52" i="6"/>
  <c r="E51" i="6"/>
  <c r="F52" i="6" l="1"/>
  <c r="C53" i="6"/>
  <c r="E52" i="6"/>
  <c r="I52" i="6"/>
  <c r="D52" i="6"/>
  <c r="H52" i="6"/>
  <c r="I53" i="6" l="1"/>
  <c r="D53" i="6"/>
  <c r="H53" i="6"/>
  <c r="F53" i="6"/>
  <c r="C54" i="6"/>
  <c r="E53" i="6"/>
  <c r="F54" i="6" l="1"/>
  <c r="C55" i="6"/>
  <c r="E54" i="6"/>
  <c r="I54" i="6"/>
  <c r="D54" i="6"/>
  <c r="H54" i="6"/>
  <c r="I55" i="6" l="1"/>
  <c r="D55" i="6"/>
  <c r="H55" i="6"/>
  <c r="F55" i="6"/>
  <c r="C56" i="6"/>
  <c r="E55" i="6"/>
  <c r="F56" i="6" l="1"/>
  <c r="C57" i="6"/>
  <c r="E56" i="6"/>
  <c r="I56" i="6"/>
  <c r="D56" i="6"/>
  <c r="H56" i="6"/>
  <c r="I57" i="6" l="1"/>
  <c r="D57" i="6"/>
  <c r="H57" i="6"/>
  <c r="F57" i="6"/>
  <c r="C58" i="6"/>
  <c r="E57" i="6"/>
  <c r="F58" i="6" l="1"/>
  <c r="C59" i="6"/>
  <c r="E58" i="6"/>
  <c r="I58" i="6"/>
  <c r="D58" i="6"/>
  <c r="H58" i="6"/>
  <c r="I59" i="6" l="1"/>
  <c r="D59" i="6"/>
  <c r="H59" i="6"/>
  <c r="F59" i="6"/>
  <c r="C60" i="6"/>
  <c r="E59" i="6"/>
  <c r="F60" i="6" l="1"/>
  <c r="C61" i="6"/>
  <c r="E60" i="6"/>
  <c r="I60" i="6"/>
  <c r="D60" i="6"/>
  <c r="H60" i="6"/>
  <c r="I61" i="6" l="1"/>
  <c r="D61" i="6"/>
  <c r="H61" i="6"/>
  <c r="F61" i="6"/>
  <c r="C62" i="6"/>
  <c r="E61" i="6"/>
  <c r="F62" i="6" l="1"/>
  <c r="C63" i="6"/>
  <c r="E62" i="6"/>
  <c r="I62" i="6"/>
  <c r="D62" i="6"/>
  <c r="H62" i="6"/>
  <c r="I63" i="6" l="1"/>
  <c r="D63" i="6"/>
  <c r="H63" i="6"/>
  <c r="F63" i="6"/>
  <c r="C64" i="6"/>
  <c r="E63" i="6"/>
  <c r="F64" i="6" l="1"/>
  <c r="C65" i="6"/>
  <c r="E64" i="6"/>
  <c r="I64" i="6"/>
  <c r="D64" i="6"/>
  <c r="H64" i="6"/>
  <c r="I65" i="6" l="1"/>
  <c r="D65" i="6"/>
  <c r="H65" i="6"/>
  <c r="F65" i="6"/>
  <c r="C66" i="6"/>
  <c r="E65" i="6"/>
  <c r="F66" i="6" l="1"/>
  <c r="C67" i="6"/>
  <c r="E66" i="6"/>
  <c r="I66" i="6"/>
  <c r="D66" i="6"/>
  <c r="H66" i="6"/>
  <c r="I67" i="6" l="1"/>
  <c r="D67" i="6"/>
  <c r="H67" i="6"/>
  <c r="F67" i="6"/>
  <c r="C68" i="6"/>
  <c r="E67" i="6"/>
  <c r="F68" i="6" l="1"/>
  <c r="C69" i="6"/>
  <c r="E68" i="6"/>
  <c r="I68" i="6"/>
  <c r="D68" i="6"/>
  <c r="H68" i="6"/>
  <c r="I69" i="6" l="1"/>
  <c r="D69" i="6"/>
  <c r="H69" i="6"/>
  <c r="F69" i="6"/>
  <c r="C70" i="6"/>
  <c r="E69" i="6"/>
  <c r="F70" i="6" l="1"/>
  <c r="C71" i="6"/>
  <c r="E70" i="6"/>
  <c r="I70" i="6"/>
  <c r="D70" i="6"/>
  <c r="H70" i="6"/>
  <c r="I71" i="6" l="1"/>
  <c r="D71" i="6"/>
  <c r="H71" i="6"/>
  <c r="F71" i="6"/>
  <c r="C72" i="6"/>
  <c r="E71" i="6"/>
  <c r="F72" i="6" l="1"/>
  <c r="C73" i="6"/>
  <c r="E72" i="6"/>
  <c r="I72" i="6"/>
  <c r="D72" i="6"/>
  <c r="H72" i="6"/>
  <c r="I73" i="6" l="1"/>
  <c r="D73" i="6"/>
  <c r="H73" i="6"/>
  <c r="F73" i="6"/>
  <c r="C74" i="6"/>
  <c r="E73" i="6"/>
  <c r="F74" i="6" l="1"/>
  <c r="C75" i="6"/>
  <c r="E74" i="6"/>
  <c r="I74" i="6"/>
  <c r="D74" i="6"/>
  <c r="H74" i="6"/>
  <c r="I75" i="6" l="1"/>
  <c r="D75" i="6"/>
  <c r="H75" i="6"/>
  <c r="F75" i="6"/>
  <c r="C76" i="6"/>
  <c r="E75" i="6"/>
  <c r="F76" i="6" l="1"/>
  <c r="C77" i="6"/>
  <c r="E76" i="6"/>
  <c r="I76" i="6"/>
  <c r="D76" i="6"/>
  <c r="H76" i="6"/>
  <c r="C78" i="6" l="1"/>
  <c r="D77" i="6"/>
  <c r="H77" i="6"/>
  <c r="F77" i="6"/>
  <c r="E77" i="6"/>
  <c r="H78" i="6" l="1"/>
  <c r="F78" i="6"/>
  <c r="E78" i="6"/>
  <c r="D78" i="6"/>
</calcChain>
</file>

<file path=xl/sharedStrings.xml><?xml version="1.0" encoding="utf-8"?>
<sst xmlns="http://schemas.openxmlformats.org/spreadsheetml/2006/main" count="147" uniqueCount="137">
  <si>
    <t>INVERSIONES Y GASTOS PARA LOS QUE SE SOLICITA AYUDA (*)</t>
  </si>
  <si>
    <t xml:space="preserve">Capítulo </t>
  </si>
  <si>
    <t>Concepto</t>
  </si>
  <si>
    <t>Importe total (€)</t>
  </si>
  <si>
    <t>Importe sin IVA (€)</t>
  </si>
  <si>
    <t>0-Adquisición de bienes inmuebles</t>
  </si>
  <si>
    <t>Edificios</t>
  </si>
  <si>
    <t>1-Construcción o mejora de bienes inmuebles</t>
  </si>
  <si>
    <t>Construcción de edificios/infraestructuras</t>
  </si>
  <si>
    <t>Rehabilitación de edificios/infraestructuras</t>
  </si>
  <si>
    <t xml:space="preserve">Instalaciones </t>
  </si>
  <si>
    <t>2-Dotación de bienes de equipo</t>
  </si>
  <si>
    <t>Maquinaria y equipos</t>
  </si>
  <si>
    <t>Instalaciones para maquinaria y equipos</t>
  </si>
  <si>
    <t>3-Costes generales</t>
  </si>
  <si>
    <t>Redacción de proyectos – dirección de obras</t>
  </si>
  <si>
    <t>Análisis y ensayos</t>
  </si>
  <si>
    <t>Ingeniería de montaje y operación</t>
  </si>
  <si>
    <t>4-Inversiones intangibles</t>
  </si>
  <si>
    <t>5-Actividades formativas, de información, promoción y difusión</t>
  </si>
  <si>
    <t>6-Asistencias técnicas</t>
  </si>
  <si>
    <t>INSTRUCCIONES</t>
  </si>
  <si>
    <t>PARTICIPACIÓN FINANCIERA DE LA PERSONA SOLICITANTE</t>
  </si>
  <si>
    <t>IMPORTE (€)</t>
  </si>
  <si>
    <t>% SOBRE TOTAL</t>
  </si>
  <si>
    <t>FONDOS PROPIOS</t>
  </si>
  <si>
    <t>PRÉSTAMOS Recursos Ajenos a Largo y a Medio Plazo</t>
  </si>
  <si>
    <t>PRÉSTAMOS Recursos Ajenos a Corto Plazo</t>
  </si>
  <si>
    <t>COSTE PRIVADO TOTAL: FONDOS PROPIOS + PRÉSTAMOS</t>
  </si>
  <si>
    <t>(*) Los fondos propios deben ser la participación financiera de la persona solicitante. Sin descontar ayudas o subvenciones al proyecto</t>
  </si>
  <si>
    <t>SUBVENCIONES</t>
  </si>
  <si>
    <t>AYUDA LEADER</t>
  </si>
  <si>
    <t>OTRAS AYUDAS CONCEDIDAS (NO LEADER)*</t>
  </si>
  <si>
    <t>TOTAL SUBVENCIONES</t>
  </si>
  <si>
    <t>RESULTADOS DE EXPLOTACIÓN</t>
  </si>
  <si>
    <r>
      <t>1</t>
    </r>
    <r>
      <rPr>
        <vertAlign val="superscript"/>
        <sz val="8"/>
        <color theme="1"/>
        <rFont val="Arial"/>
        <family val="2"/>
      </rPr>
      <t>er</t>
    </r>
    <r>
      <rPr>
        <sz val="8"/>
        <color theme="1"/>
        <rFont val="Arial"/>
        <family val="2"/>
      </rPr>
      <t xml:space="preserve"> Año</t>
    </r>
  </si>
  <si>
    <t>2º Año</t>
  </si>
  <si>
    <r>
      <t>3</t>
    </r>
    <r>
      <rPr>
        <vertAlign val="superscript"/>
        <sz val="8"/>
        <color theme="1"/>
        <rFont val="Arial"/>
        <family val="2"/>
      </rPr>
      <t>er</t>
    </r>
    <r>
      <rPr>
        <sz val="8"/>
        <color theme="1"/>
        <rFont val="Arial"/>
        <family val="2"/>
      </rPr>
      <t xml:space="preserve"> Año</t>
    </r>
  </si>
  <si>
    <t>4º Año</t>
  </si>
  <si>
    <t>5º Año</t>
  </si>
  <si>
    <t>Ingresos</t>
  </si>
  <si>
    <r>
      <t>a)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Ingresos por ventas o prestación de servicios</t>
    </r>
  </si>
  <si>
    <r>
      <t>b)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Imputación de subvenciones de inmovilizado.</t>
    </r>
  </si>
  <si>
    <r>
      <t>c)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 xml:space="preserve">Otros Ingresos: </t>
    </r>
  </si>
  <si>
    <t>Subvenciones de explotación</t>
  </si>
  <si>
    <t>Ingresos por arrendamientos</t>
  </si>
  <si>
    <t>Otros: ………………..</t>
  </si>
  <si>
    <t>1- Total ingresos  (a +b + c)</t>
  </si>
  <si>
    <t>Gastos</t>
  </si>
  <si>
    <r>
      <t>d)</t>
    </r>
    <r>
      <rPr>
        <sz val="7"/>
        <color theme="1"/>
        <rFont val="Times New Roman"/>
        <family val="1"/>
      </rPr>
      <t xml:space="preserve">   </t>
    </r>
    <r>
      <rPr>
        <sz val="8"/>
        <color theme="1"/>
        <rFont val="Arial"/>
        <family val="2"/>
      </rPr>
      <t>Aprovisiona-miento:</t>
    </r>
  </si>
  <si>
    <t>Consumo de mercaderías</t>
  </si>
  <si>
    <t>Consumo de materias primas</t>
  </si>
  <si>
    <t>Otros:…………………….</t>
  </si>
  <si>
    <r>
      <t>e)</t>
    </r>
    <r>
      <rPr>
        <sz val="7"/>
        <color theme="1"/>
        <rFont val="Times New Roman"/>
        <family val="1"/>
      </rPr>
      <t xml:space="preserve">   </t>
    </r>
    <r>
      <rPr>
        <sz val="8"/>
        <color theme="1"/>
        <rFont val="Arial"/>
        <family val="2"/>
      </rPr>
      <t>Gastos de Personal</t>
    </r>
  </si>
  <si>
    <t>Sueldos y Salarios</t>
  </si>
  <si>
    <t>Cargas Sociales</t>
  </si>
  <si>
    <t>Otros: ……………………..</t>
  </si>
  <si>
    <r>
      <t>f)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Otros Gastos de Explotación</t>
    </r>
  </si>
  <si>
    <t>Arrendamientos</t>
  </si>
  <si>
    <t>Reparaciones</t>
  </si>
  <si>
    <t>Servicios de profesionales independientes</t>
  </si>
  <si>
    <t>Seguros</t>
  </si>
  <si>
    <t>Transportes</t>
  </si>
  <si>
    <t>Publicidad</t>
  </si>
  <si>
    <t>Suministros</t>
  </si>
  <si>
    <t>Tributos</t>
  </si>
  <si>
    <t>Otros: …………………………</t>
  </si>
  <si>
    <r>
      <t>g)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Amortización del Inmovilizado</t>
    </r>
  </si>
  <si>
    <t>2- Total gastos (d+e+f+g)</t>
  </si>
  <si>
    <t>VABpb (1)-(2)+(g)</t>
  </si>
  <si>
    <t>A- RESULTADO DE EXPLOTACION (1-2)</t>
  </si>
  <si>
    <t>RESULTADOS FINANCIEROS</t>
  </si>
  <si>
    <t xml:space="preserve">Ingresos </t>
  </si>
  <si>
    <r>
      <t>h)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Intereses cuentas bancarias</t>
    </r>
  </si>
  <si>
    <r>
      <t>i)</t>
    </r>
    <r>
      <rPr>
        <sz val="7"/>
        <color theme="1"/>
        <rFont val="Times New Roman"/>
        <family val="1"/>
      </rPr>
      <t xml:space="preserve">      </t>
    </r>
    <r>
      <rPr>
        <sz val="8"/>
        <color theme="1"/>
        <rFont val="Arial"/>
        <family val="2"/>
      </rPr>
      <t>Otros ingresos financieros</t>
    </r>
  </si>
  <si>
    <t>3- Total ingresos (h+i)</t>
  </si>
  <si>
    <t xml:space="preserve">Gastos </t>
  </si>
  <si>
    <r>
      <t>j)</t>
    </r>
    <r>
      <rPr>
        <sz val="7"/>
        <color theme="1"/>
        <rFont val="Times New Roman"/>
        <family val="1"/>
      </rPr>
      <t xml:space="preserve">      </t>
    </r>
    <r>
      <rPr>
        <sz val="8"/>
        <color theme="1"/>
        <rFont val="Arial"/>
        <family val="2"/>
      </rPr>
      <t>Intereses de préstamos bancarios</t>
    </r>
  </si>
  <si>
    <r>
      <t>k)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Intereses otros préstamos</t>
    </r>
  </si>
  <si>
    <r>
      <t>l)</t>
    </r>
    <r>
      <rPr>
        <sz val="7"/>
        <color theme="1"/>
        <rFont val="Times New Roman"/>
        <family val="1"/>
      </rPr>
      <t xml:space="preserve">      </t>
    </r>
    <r>
      <rPr>
        <sz val="8"/>
        <color theme="1"/>
        <rFont val="Arial"/>
        <family val="2"/>
      </rPr>
      <t>Otros gastos financieros</t>
    </r>
  </si>
  <si>
    <t>4- Total gastos (j+k+l)</t>
  </si>
  <si>
    <t>B- RESULTADO FINANCIERO (3-4)</t>
  </si>
  <si>
    <t>RESULTADOS DEL EJERCICIO</t>
  </si>
  <si>
    <t>RESULTADO ANTES DE IMPUESTOS (A+B)</t>
  </si>
  <si>
    <t>Impuesto de sociedades sobre beneficios (5)</t>
  </si>
  <si>
    <t>RESULTADO DEL EJERCICIO: (A+B)-(5)</t>
  </si>
  <si>
    <t>Mobiliario</t>
  </si>
  <si>
    <t>Amortización contable</t>
  </si>
  <si>
    <t>1º año</t>
  </si>
  <si>
    <t>2º año</t>
  </si>
  <si>
    <t>3º año</t>
  </si>
  <si>
    <t xml:space="preserve">ELEMENTO </t>
  </si>
  <si>
    <t>BASE</t>
  </si>
  <si>
    <t>%</t>
  </si>
  <si>
    <t>Construcciones</t>
  </si>
  <si>
    <t>Instalaciones Técnicas</t>
  </si>
  <si>
    <t>TOTAL IMPORTES</t>
  </si>
  <si>
    <t>Los cuadros que deben pasarse al Plan de Empresa son los que se desarrollan en las hojas "Inversiones", "Plan de Financiación" y "Resultados"</t>
  </si>
  <si>
    <r>
      <t xml:space="preserve">PLAN DE FINANCIACIÓN DEL PROYECTO </t>
    </r>
    <r>
      <rPr>
        <i/>
        <sz val="10"/>
        <color theme="1"/>
        <rFont val="Arial"/>
        <family val="2"/>
      </rPr>
      <t>(Información sobre las fuentes de financiación que se emplearán para ejecutar la actividad prevista)</t>
    </r>
  </si>
  <si>
    <t>4º año</t>
  </si>
  <si>
    <t>5º año</t>
  </si>
  <si>
    <t>Indicar el tipo de IVA de la Inversión</t>
  </si>
  <si>
    <t xml:space="preserve">CUADRO DE AMORTIZACIÓN </t>
  </si>
  <si>
    <t>Capital inicial:</t>
  </si>
  <si>
    <t>Tipo de interés nominal:</t>
  </si>
  <si>
    <t>Plazo:</t>
  </si>
  <si>
    <t xml:space="preserve"> </t>
  </si>
  <si>
    <t>Periodicidad anual:</t>
  </si>
  <si>
    <t>Comisión de apertura:</t>
  </si>
  <si>
    <t>Comisión de gestión:</t>
  </si>
  <si>
    <t>Gastos fijos bancarios:</t>
  </si>
  <si>
    <t>Gastos adicionales:</t>
  </si>
  <si>
    <t>Comisión de cancelación anticipada</t>
  </si>
  <si>
    <t>Cuota mensual</t>
  </si>
  <si>
    <t>Prepagable (1) o pospagable (0)</t>
  </si>
  <si>
    <t>Periodos de pago</t>
  </si>
  <si>
    <t xml:space="preserve">Cuota </t>
  </si>
  <si>
    <t>Pago de intereses</t>
  </si>
  <si>
    <t>Amortización del principal</t>
  </si>
  <si>
    <t>Amortización acumulada del principal</t>
  </si>
  <si>
    <t>Capital pendiente</t>
  </si>
  <si>
    <t>Indicar Importe de la financiación a solicitar</t>
  </si>
  <si>
    <t>Indicar tipo de interés de la financiación a solicitar</t>
  </si>
  <si>
    <t>Indicar plazo de amortización del préstamo (años)</t>
  </si>
  <si>
    <t>Total Importes</t>
  </si>
  <si>
    <t>Indicar el % Impuesto Sociedades, retención IRPF…</t>
  </si>
  <si>
    <t>Licencias de obra, de actividad clasificada, de primera utilización y otras tasas municipales</t>
  </si>
  <si>
    <t xml:space="preserve">Adquisición, desarrollo y licencias de programas informáticos </t>
  </si>
  <si>
    <t xml:space="preserve">Materiales divulgativos y su creación, alquiler de equipos y salas, brandings, caterings, </t>
  </si>
  <si>
    <t>Contrataciones externas</t>
  </si>
  <si>
    <t xml:space="preserve">Subcontrataciones externas (límite 20% presupuesto subvencinable total y cumplimiento de la base 8.3) </t>
  </si>
  <si>
    <t>Maquinaria e instalación</t>
  </si>
  <si>
    <t>Aplicaciones informáticas</t>
  </si>
  <si>
    <t>No hace falta rellenar nada en las hojas con la pestaña amarilla (Hoja 1 y Hoja 2), ya que se autorellenan</t>
  </si>
  <si>
    <t>CUMPLIMENTAR EN ESTA HOJA LAS CASILLAS AZULES</t>
  </si>
  <si>
    <r>
      <t xml:space="preserve">En el resto de Hojas ("Inversiones; Plan de Financiación" y "Resultados") solo hay que rellenar las casillas de color </t>
    </r>
    <r>
      <rPr>
        <b/>
        <sz val="10"/>
        <color theme="1"/>
        <rFont val="Arial"/>
        <family val="2"/>
      </rPr>
      <t>AZUL</t>
    </r>
    <r>
      <rPr>
        <sz val="10"/>
        <color theme="1"/>
        <rFont val="Arial"/>
        <family val="2"/>
      </rPr>
      <t>, el resto de casillas se autorellenan</t>
    </r>
  </si>
  <si>
    <t>Los datos de la Hoja "Resultados" hay que trasladarlos también al apartado 8 "Cuenta de resultados provisional" de la Memoria Descriptiva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</si>
</sst>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€_-;\-* #,##0\ _€_-;_-* &quot;-&quot;\ _€_-;_-@_-"/>
    <numFmt numFmtId="165" formatCode="#,##0.00\ &quot;€&quot;"/>
    <numFmt numFmtId="166" formatCode="#,##0.00\ [$€-1]"/>
    <numFmt numFmtId="167" formatCode="#,##0.00\ [$€-1];\-#,##0.00\ [$€-1]"/>
    <numFmt numFmtId="168" formatCode="0.000%"/>
    <numFmt numFmtId="169" formatCode="0.0000%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7"/>
      <color theme="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i/>
      <u/>
      <sz val="10"/>
      <name val="Arial"/>
      <family val="2"/>
    </font>
    <font>
      <i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6"/>
      <name val="Verdana"/>
      <family val="2"/>
    </font>
    <font>
      <sz val="8"/>
      <name val="Verdana"/>
      <family val="2"/>
    </font>
    <font>
      <sz val="14"/>
      <name val="Verdana"/>
      <family val="2"/>
    </font>
    <font>
      <sz val="10"/>
      <color indexed="9"/>
      <name val="Verdana"/>
      <family val="2"/>
    </font>
    <font>
      <sz val="6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3B3B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86">
    <xf numFmtId="0" fontId="0" fillId="0" borderId="0" xfId="0"/>
    <xf numFmtId="0" fontId="7" fillId="0" borderId="0" xfId="0" applyFont="1"/>
    <xf numFmtId="0" fontId="9" fillId="10" borderId="42" xfId="0" applyFont="1" applyFill="1" applyBorder="1" applyAlignment="1">
      <alignment horizontal="center"/>
    </xf>
    <xf numFmtId="0" fontId="8" fillId="10" borderId="43" xfId="0" applyFont="1" applyFill="1" applyBorder="1" applyAlignment="1">
      <alignment horizontal="center"/>
    </xf>
    <xf numFmtId="0" fontId="8" fillId="5" borderId="45" xfId="0" applyFont="1" applyFill="1" applyBorder="1" applyAlignment="1">
      <alignment horizontal="left"/>
    </xf>
    <xf numFmtId="0" fontId="8" fillId="5" borderId="0" xfId="0" applyFont="1" applyFill="1" applyAlignment="1">
      <alignment horizontal="center"/>
    </xf>
    <xf numFmtId="0" fontId="7" fillId="0" borderId="45" xfId="0" applyFont="1" applyBorder="1" applyAlignment="1">
      <alignment horizontal="left"/>
    </xf>
    <xf numFmtId="166" fontId="7" fillId="0" borderId="0" xfId="0" applyNumberFormat="1" applyFont="1" applyAlignment="1">
      <alignment horizontal="center"/>
    </xf>
    <xf numFmtId="9" fontId="7" fillId="11" borderId="0" xfId="0" applyNumberFormat="1" applyFont="1" applyFill="1" applyAlignment="1">
      <alignment horizontal="center"/>
    </xf>
    <xf numFmtId="166" fontId="7" fillId="0" borderId="46" xfId="0" applyNumberFormat="1" applyFont="1" applyBorder="1" applyAlignment="1">
      <alignment horizontal="center"/>
    </xf>
    <xf numFmtId="166" fontId="7" fillId="12" borderId="48" xfId="0" applyNumberFormat="1" applyFont="1" applyFill="1" applyBorder="1" applyAlignment="1">
      <alignment horizontal="center"/>
    </xf>
    <xf numFmtId="166" fontId="7" fillId="12" borderId="49" xfId="0" applyNumberFormat="1" applyFont="1" applyFill="1" applyBorder="1" applyAlignment="1">
      <alignment horizontal="center"/>
    </xf>
    <xf numFmtId="0" fontId="12" fillId="0" borderId="0" xfId="0" applyFont="1"/>
    <xf numFmtId="0" fontId="12" fillId="0" borderId="42" xfId="0" applyFont="1" applyBorder="1"/>
    <xf numFmtId="0" fontId="13" fillId="0" borderId="43" xfId="0" applyFont="1" applyBorder="1"/>
    <xf numFmtId="0" fontId="13" fillId="0" borderId="44" xfId="0" applyFont="1" applyBorder="1"/>
    <xf numFmtId="0" fontId="13" fillId="0" borderId="0" xfId="0" applyFont="1"/>
    <xf numFmtId="0" fontId="12" fillId="0" borderId="45" xfId="0" applyFont="1" applyBorder="1"/>
    <xf numFmtId="167" fontId="14" fillId="12" borderId="0" xfId="1" applyNumberFormat="1" applyFont="1" applyFill="1" applyBorder="1" applyAlignment="1">
      <alignment horizontal="center"/>
    </xf>
    <xf numFmtId="0" fontId="12" fillId="0" borderId="46" xfId="0" applyFont="1" applyBorder="1"/>
    <xf numFmtId="10" fontId="14" fillId="12" borderId="0" xfId="0" applyNumberFormat="1" applyFont="1" applyFill="1" applyAlignment="1">
      <alignment horizontal="center"/>
    </xf>
    <xf numFmtId="168" fontId="12" fillId="0" borderId="46" xfId="0" applyNumberFormat="1" applyFont="1" applyBorder="1"/>
    <xf numFmtId="1" fontId="14" fillId="12" borderId="0" xfId="0" applyNumberFormat="1" applyFont="1" applyFill="1" applyAlignment="1">
      <alignment horizontal="center"/>
    </xf>
    <xf numFmtId="0" fontId="14" fillId="12" borderId="0" xfId="0" applyFont="1" applyFill="1" applyAlignment="1">
      <alignment horizontal="center"/>
    </xf>
    <xf numFmtId="165" fontId="14" fillId="13" borderId="0" xfId="0" applyNumberFormat="1" applyFont="1" applyFill="1"/>
    <xf numFmtId="164" fontId="12" fillId="0" borderId="46" xfId="1" applyFont="1" applyBorder="1"/>
    <xf numFmtId="169" fontId="12" fillId="0" borderId="0" xfId="0" applyNumberFormat="1" applyFont="1"/>
    <xf numFmtId="169" fontId="12" fillId="0" borderId="46" xfId="1" applyNumberFormat="1" applyFont="1" applyBorder="1"/>
    <xf numFmtId="9" fontId="14" fillId="12" borderId="0" xfId="0" applyNumberFormat="1" applyFont="1" applyFill="1" applyAlignment="1">
      <alignment horizontal="center"/>
    </xf>
    <xf numFmtId="164" fontId="12" fillId="0" borderId="46" xfId="1" applyFont="1" applyBorder="1" applyAlignment="1">
      <alignment horizontal="center"/>
    </xf>
    <xf numFmtId="0" fontId="15" fillId="0" borderId="0" xfId="0" applyFont="1"/>
    <xf numFmtId="0" fontId="14" fillId="0" borderId="0" xfId="0" applyFont="1" applyAlignment="1">
      <alignment horizontal="left"/>
    </xf>
    <xf numFmtId="166" fontId="14" fillId="12" borderId="0" xfId="0" applyNumberFormat="1" applyFont="1" applyFill="1" applyAlignment="1">
      <alignment horizontal="center"/>
    </xf>
    <xf numFmtId="0" fontId="16" fillId="0" borderId="0" xfId="0" applyFont="1"/>
    <xf numFmtId="0" fontId="16" fillId="0" borderId="47" xfId="0" applyFont="1" applyBorder="1"/>
    <xf numFmtId="0" fontId="16" fillId="0" borderId="48" xfId="0" applyFont="1" applyBorder="1"/>
    <xf numFmtId="0" fontId="16" fillId="0" borderId="48" xfId="0" applyFont="1" applyBorder="1" applyAlignment="1">
      <alignment horizontal="center"/>
    </xf>
    <xf numFmtId="0" fontId="16" fillId="0" borderId="49" xfId="0" applyFont="1" applyBorder="1"/>
    <xf numFmtId="0" fontId="16" fillId="0" borderId="0" xfId="0" applyFont="1" applyAlignment="1">
      <alignment horizontal="center"/>
    </xf>
    <xf numFmtId="0" fontId="12" fillId="0" borderId="50" xfId="0" applyFont="1" applyBorder="1"/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7" fillId="0" borderId="0" xfId="0" applyFont="1"/>
    <xf numFmtId="0" fontId="17" fillId="0" borderId="50" xfId="0" applyFont="1" applyBorder="1"/>
    <xf numFmtId="0" fontId="17" fillId="0" borderId="55" xfId="0" applyFont="1" applyBorder="1" applyAlignment="1">
      <alignment horizontal="center" vertical="center"/>
    </xf>
    <xf numFmtId="166" fontId="14" fillId="13" borderId="56" xfId="0" applyNumberFormat="1" applyFont="1" applyFill="1" applyBorder="1" applyAlignment="1">
      <alignment horizontal="center" vertical="center" wrapText="1"/>
    </xf>
    <xf numFmtId="166" fontId="14" fillId="13" borderId="53" xfId="0" applyNumberFormat="1" applyFont="1" applyFill="1" applyBorder="1" applyAlignment="1">
      <alignment horizontal="center" vertical="center" wrapText="1"/>
    </xf>
    <xf numFmtId="166" fontId="14" fillId="0" borderId="56" xfId="0" applyNumberFormat="1" applyFont="1" applyBorder="1" applyAlignment="1">
      <alignment horizontal="center" vertical="center" wrapText="1"/>
    </xf>
    <xf numFmtId="166" fontId="14" fillId="0" borderId="57" xfId="0" applyNumberFormat="1" applyFont="1" applyBorder="1" applyAlignment="1">
      <alignment vertical="center" wrapText="1"/>
    </xf>
    <xf numFmtId="0" fontId="17" fillId="0" borderId="55" xfId="0" applyFont="1" applyBorder="1" applyAlignment="1">
      <alignment horizontal="center"/>
    </xf>
    <xf numFmtId="166" fontId="14" fillId="12" borderId="56" xfId="1" applyNumberFormat="1" applyFont="1" applyFill="1" applyBorder="1" applyAlignment="1">
      <alignment horizontal="center"/>
    </xf>
    <xf numFmtId="166" fontId="14" fillId="12" borderId="56" xfId="1" applyNumberFormat="1" applyFont="1" applyFill="1" applyBorder="1" applyAlignment="1"/>
    <xf numFmtId="166" fontId="14" fillId="12" borderId="53" xfId="1" applyNumberFormat="1" applyFont="1" applyFill="1" applyBorder="1" applyAlignment="1">
      <alignment horizontal="center"/>
    </xf>
    <xf numFmtId="166" fontId="14" fillId="0" borderId="56" xfId="1" applyNumberFormat="1" applyFont="1" applyBorder="1" applyAlignment="1">
      <alignment horizontal="center"/>
    </xf>
    <xf numFmtId="166" fontId="14" fillId="0" borderId="57" xfId="1" applyNumberFormat="1" applyFont="1" applyBorder="1" applyAlignment="1">
      <alignment horizontal="center"/>
    </xf>
    <xf numFmtId="0" fontId="17" fillId="0" borderId="58" xfId="0" applyFont="1" applyBorder="1" applyAlignment="1">
      <alignment horizontal="center"/>
    </xf>
    <xf numFmtId="166" fontId="14" fillId="12" borderId="59" xfId="1" applyNumberFormat="1" applyFont="1" applyFill="1" applyBorder="1" applyAlignment="1">
      <alignment horizontal="center"/>
    </xf>
    <xf numFmtId="166" fontId="14" fillId="12" borderId="59" xfId="1" applyNumberFormat="1" applyFont="1" applyFill="1" applyBorder="1" applyAlignment="1"/>
    <xf numFmtId="166" fontId="14" fillId="0" borderId="59" xfId="1" applyNumberFormat="1" applyFont="1" applyBorder="1" applyAlignment="1">
      <alignment horizontal="center"/>
    </xf>
    <xf numFmtId="166" fontId="14" fillId="0" borderId="60" xfId="1" applyNumberFormat="1" applyFont="1" applyBorder="1" applyAlignment="1">
      <alignment horizontal="center"/>
    </xf>
    <xf numFmtId="0" fontId="12" fillId="0" borderId="61" xfId="0" applyFont="1" applyBorder="1"/>
    <xf numFmtId="0" fontId="12" fillId="0" borderId="62" xfId="0" applyFont="1" applyBorder="1"/>
    <xf numFmtId="166" fontId="14" fillId="0" borderId="62" xfId="0" applyNumberFormat="1" applyFont="1" applyBorder="1"/>
    <xf numFmtId="166" fontId="14" fillId="0" borderId="0" xfId="0" applyNumberFormat="1" applyFont="1"/>
    <xf numFmtId="0" fontId="14" fillId="0" borderId="0" xfId="0" applyFont="1"/>
    <xf numFmtId="165" fontId="1" fillId="15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vertical="center" wrapText="1"/>
    </xf>
    <xf numFmtId="165" fontId="1" fillId="6" borderId="6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9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165" fontId="1" fillId="6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3" borderId="6" xfId="0" applyFont="1" applyFill="1" applyBorder="1" applyAlignment="1">
      <alignment horizontal="center" vertical="center" wrapText="1"/>
    </xf>
    <xf numFmtId="165" fontId="1" fillId="15" borderId="17" xfId="0" applyNumberFormat="1" applyFont="1" applyFill="1" applyBorder="1" applyAlignment="1" applyProtection="1">
      <alignment vertical="center" wrapText="1"/>
      <protection locked="0"/>
    </xf>
    <xf numFmtId="0" fontId="1" fillId="7" borderId="16" xfId="0" applyFont="1" applyFill="1" applyBorder="1" applyAlignment="1">
      <alignment vertical="center" wrapText="1"/>
    </xf>
    <xf numFmtId="165" fontId="1" fillId="6" borderId="17" xfId="0" applyNumberFormat="1" applyFont="1" applyFill="1" applyBorder="1" applyAlignment="1">
      <alignment vertical="center" wrapText="1"/>
    </xf>
    <xf numFmtId="10" fontId="1" fillId="6" borderId="17" xfId="0" applyNumberFormat="1" applyFont="1" applyFill="1" applyBorder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3" fillId="4" borderId="16" xfId="0" applyFont="1" applyFill="1" applyBorder="1" applyAlignment="1">
      <alignment vertical="center" wrapText="1"/>
    </xf>
    <xf numFmtId="0" fontId="10" fillId="7" borderId="19" xfId="0" applyFont="1" applyFill="1" applyBorder="1" applyAlignment="1">
      <alignment vertical="center" wrapText="1"/>
    </xf>
    <xf numFmtId="0" fontId="10" fillId="7" borderId="20" xfId="0" applyFont="1" applyFill="1" applyBorder="1" applyAlignment="1">
      <alignment vertical="center" wrapText="1"/>
    </xf>
    <xf numFmtId="0" fontId="10" fillId="7" borderId="17" xfId="0" applyFont="1" applyFill="1" applyBorder="1" applyAlignment="1">
      <alignment vertical="center" wrapText="1"/>
    </xf>
    <xf numFmtId="0" fontId="3" fillId="8" borderId="16" xfId="0" applyFont="1" applyFill="1" applyBorder="1" applyAlignment="1">
      <alignment vertical="center" wrapText="1"/>
    </xf>
    <xf numFmtId="0" fontId="1" fillId="8" borderId="17" xfId="0" applyFont="1" applyFill="1" applyBorder="1" applyAlignment="1">
      <alignment vertical="center" wrapText="1"/>
    </xf>
    <xf numFmtId="0" fontId="1" fillId="8" borderId="17" xfId="0" applyFont="1" applyFill="1" applyBorder="1" applyAlignment="1">
      <alignment horizontal="center" vertical="center" wrapText="1"/>
    </xf>
    <xf numFmtId="165" fontId="2" fillId="15" borderId="6" xfId="0" applyNumberFormat="1" applyFont="1" applyFill="1" applyBorder="1" applyAlignment="1" applyProtection="1">
      <alignment horizontal="right" vertical="center" wrapText="1"/>
      <protection locked="0"/>
    </xf>
    <xf numFmtId="165" fontId="2" fillId="15" borderId="6" xfId="0" applyNumberFormat="1" applyFont="1" applyFill="1" applyBorder="1" applyAlignment="1" applyProtection="1">
      <alignment horizontal="right" vertical="center" wrapText="1" indent="1"/>
      <protection locked="0"/>
    </xf>
    <xf numFmtId="165" fontId="2" fillId="15" borderId="25" xfId="0" applyNumberFormat="1" applyFont="1" applyFill="1" applyBorder="1" applyAlignment="1" applyProtection="1">
      <alignment horizontal="right" vertical="center" wrapText="1" indent="1"/>
      <protection locked="0"/>
    </xf>
    <xf numFmtId="165" fontId="2" fillId="15" borderId="25" xfId="0" applyNumberFormat="1" applyFont="1" applyFill="1" applyBorder="1" applyAlignment="1" applyProtection="1">
      <alignment horizontal="right" vertical="center" wrapText="1"/>
      <protection locked="0"/>
    </xf>
    <xf numFmtId="165" fontId="2" fillId="15" borderId="25" xfId="0" applyNumberFormat="1" applyFont="1" applyFill="1" applyBorder="1" applyAlignment="1" applyProtection="1">
      <alignment vertical="center" wrapText="1"/>
      <protection locked="0"/>
    </xf>
    <xf numFmtId="0" fontId="4" fillId="2" borderId="7" xfId="0" applyFont="1" applyFill="1" applyBorder="1" applyAlignment="1">
      <alignment vertical="center" wrapText="1"/>
    </xf>
    <xf numFmtId="0" fontId="4" fillId="9" borderId="28" xfId="0" applyFont="1" applyFill="1" applyBorder="1" applyAlignment="1">
      <alignment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165" fontId="4" fillId="6" borderId="6" xfId="0" applyNumberFormat="1" applyFont="1" applyFill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justify" vertical="center" wrapText="1"/>
    </xf>
    <xf numFmtId="165" fontId="2" fillId="0" borderId="25" xfId="0" applyNumberFormat="1" applyFont="1" applyBorder="1" applyAlignment="1">
      <alignment horizontal="justify" vertical="center" wrapText="1"/>
    </xf>
    <xf numFmtId="165" fontId="2" fillId="0" borderId="25" xfId="0" applyNumberFormat="1" applyFont="1" applyBorder="1" applyAlignment="1">
      <alignment horizontal="right" vertical="center" wrapText="1"/>
    </xf>
    <xf numFmtId="165" fontId="4" fillId="6" borderId="26" xfId="0" applyNumberFormat="1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vertical="center" wrapText="1"/>
    </xf>
    <xf numFmtId="165" fontId="2" fillId="6" borderId="6" xfId="0" applyNumberFormat="1" applyFont="1" applyFill="1" applyBorder="1" applyAlignment="1">
      <alignment horizontal="right" vertical="center" wrapText="1"/>
    </xf>
    <xf numFmtId="0" fontId="4" fillId="2" borderId="34" xfId="0" applyFont="1" applyFill="1" applyBorder="1" applyAlignment="1">
      <alignment vertical="center" wrapText="1"/>
    </xf>
    <xf numFmtId="165" fontId="2" fillId="0" borderId="6" xfId="0" applyNumberFormat="1" applyFont="1" applyBorder="1" applyAlignment="1">
      <alignment vertical="center" wrapText="1"/>
    </xf>
    <xf numFmtId="165" fontId="2" fillId="0" borderId="9" xfId="0" applyNumberFormat="1" applyFont="1" applyBorder="1" applyAlignment="1">
      <alignment horizontal="justify" vertical="center" wrapText="1"/>
    </xf>
    <xf numFmtId="165" fontId="2" fillId="0" borderId="26" xfId="0" applyNumberFormat="1" applyFont="1" applyBorder="1" applyAlignment="1">
      <alignment horizontal="justify" vertical="center" wrapText="1"/>
    </xf>
    <xf numFmtId="0" fontId="2" fillId="9" borderId="25" xfId="0" applyFont="1" applyFill="1" applyBorder="1" applyAlignment="1">
      <alignment vertical="center" wrapText="1"/>
    </xf>
    <xf numFmtId="165" fontId="2" fillId="6" borderId="9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justify" vertical="center" wrapText="1"/>
    </xf>
    <xf numFmtId="9" fontId="1" fillId="15" borderId="1" xfId="0" applyNumberFormat="1" applyFont="1" applyFill="1" applyBorder="1" applyProtection="1">
      <protection locked="0"/>
    </xf>
    <xf numFmtId="165" fontId="1" fillId="15" borderId="63" xfId="0" applyNumberFormat="1" applyFont="1" applyFill="1" applyBorder="1" applyProtection="1">
      <protection locked="0"/>
    </xf>
    <xf numFmtId="9" fontId="1" fillId="15" borderId="63" xfId="2" applyFont="1" applyFill="1" applyBorder="1" applyProtection="1">
      <protection locked="0"/>
    </xf>
    <xf numFmtId="0" fontId="1" fillId="15" borderId="63" xfId="0" applyFont="1" applyFill="1" applyBorder="1" applyProtection="1">
      <protection locked="0"/>
    </xf>
    <xf numFmtId="0" fontId="3" fillId="0" borderId="0" xfId="0" applyFont="1" applyAlignment="1">
      <alignment horizontal="left"/>
    </xf>
    <xf numFmtId="0" fontId="3" fillId="0" borderId="0" xfId="0" applyFont="1"/>
    <xf numFmtId="0" fontId="8" fillId="0" borderId="0" xfId="0" applyFont="1" applyAlignment="1">
      <alignment horizontal="left"/>
    </xf>
    <xf numFmtId="0" fontId="4" fillId="9" borderId="27" xfId="0" applyFont="1" applyFill="1" applyBorder="1" applyAlignment="1">
      <alignment horizontal="left" vertical="center" wrapText="1"/>
    </xf>
    <xf numFmtId="0" fontId="7" fillId="12" borderId="47" xfId="0" applyFont="1" applyFill="1" applyBorder="1" applyAlignment="1">
      <alignment horizontal="center"/>
    </xf>
    <xf numFmtId="0" fontId="7" fillId="12" borderId="48" xfId="0" applyFont="1" applyFill="1" applyBorder="1" applyAlignment="1">
      <alignment horizontal="center"/>
    </xf>
    <xf numFmtId="0" fontId="8" fillId="5" borderId="43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44" xfId="0" applyFont="1" applyFill="1" applyBorder="1" applyAlignment="1">
      <alignment horizontal="center"/>
    </xf>
    <xf numFmtId="0" fontId="8" fillId="5" borderId="46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3" fillId="14" borderId="2" xfId="0" applyFont="1" applyFill="1" applyBorder="1" applyAlignment="1">
      <alignment horizontal="left"/>
    </xf>
    <xf numFmtId="0" fontId="3" fillId="14" borderId="4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10" fillId="7" borderId="22" xfId="0" applyFont="1" applyFill="1" applyBorder="1" applyAlignment="1">
      <alignment horizontal="center" vertical="center" wrapText="1"/>
    </xf>
    <xf numFmtId="0" fontId="10" fillId="7" borderId="2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left" vertical="center" wrapText="1"/>
    </xf>
    <xf numFmtId="0" fontId="2" fillId="9" borderId="28" xfId="0" applyFont="1" applyFill="1" applyBorder="1" applyAlignment="1">
      <alignment horizontal="left" vertical="center" wrapText="1"/>
    </xf>
    <xf numFmtId="0" fontId="2" fillId="9" borderId="29" xfId="0" applyFont="1" applyFill="1" applyBorder="1" applyAlignment="1">
      <alignment horizontal="left" vertical="center" wrapText="1"/>
    </xf>
    <xf numFmtId="0" fontId="2" fillId="9" borderId="30" xfId="0" applyFont="1" applyFill="1" applyBorder="1" applyAlignment="1">
      <alignment horizontal="left" vertical="center" wrapText="1"/>
    </xf>
    <xf numFmtId="0" fontId="2" fillId="9" borderId="31" xfId="0" applyFont="1" applyFill="1" applyBorder="1" applyAlignment="1">
      <alignment horizontal="left" vertical="center" wrapText="1"/>
    </xf>
    <xf numFmtId="0" fontId="4" fillId="9" borderId="32" xfId="0" applyFont="1" applyFill="1" applyBorder="1" applyAlignment="1">
      <alignment horizontal="left" vertical="center" wrapText="1"/>
    </xf>
    <xf numFmtId="0" fontId="4" fillId="9" borderId="33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2" fillId="9" borderId="35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2" fillId="9" borderId="64" xfId="0" applyFont="1" applyFill="1" applyBorder="1" applyAlignment="1">
      <alignment horizontal="left" vertical="center" wrapText="1"/>
    </xf>
    <xf numFmtId="0" fontId="2" fillId="9" borderId="65" xfId="0" applyFont="1" applyFill="1" applyBorder="1" applyAlignment="1">
      <alignment horizontal="left" vertical="center" wrapText="1"/>
    </xf>
    <xf numFmtId="0" fontId="4" fillId="9" borderId="64" xfId="0" applyFont="1" applyFill="1" applyBorder="1" applyAlignment="1">
      <alignment horizontal="left" vertical="center" wrapText="1"/>
    </xf>
    <xf numFmtId="0" fontId="4" fillId="9" borderId="66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9" borderId="2" xfId="0" applyFont="1" applyFill="1" applyBorder="1" applyAlignment="1">
      <alignment horizontal="left" vertical="center" wrapText="1"/>
    </xf>
    <xf numFmtId="0" fontId="4" fillId="9" borderId="3" xfId="0" applyFont="1" applyFill="1" applyBorder="1" applyAlignment="1">
      <alignment horizontal="left" vertical="center" wrapText="1"/>
    </xf>
    <xf numFmtId="0" fontId="4" fillId="9" borderId="28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4" fillId="2" borderId="40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4670-E53E-4470-AE8E-AF74C1895172}">
  <sheetPr>
    <tabColor rgb="FFFF0000"/>
  </sheetPr>
  <dimension ref="A3:C25"/>
  <sheetViews>
    <sheetView tabSelected="1" workbookViewId="0">
      <selection activeCell="C17" sqref="C17"/>
    </sheetView>
  </sheetViews>
  <sheetFormatPr baseColWidth="10" defaultColWidth="11.44140625" defaultRowHeight="13.2" x14ac:dyDescent="0.25"/>
  <cols>
    <col min="1" max="1" width="11.44140625" style="116"/>
    <col min="2" max="2" width="52.88671875" style="70" customWidth="1"/>
    <col min="3" max="3" width="11.6640625" style="70" bestFit="1" customWidth="1"/>
    <col min="4" max="16384" width="11.44140625" style="70"/>
  </cols>
  <sheetData>
    <row r="3" spans="1:2" x14ac:dyDescent="0.25">
      <c r="B3" s="117" t="s">
        <v>21</v>
      </c>
    </row>
    <row r="4" spans="1:2" x14ac:dyDescent="0.25">
      <c r="B4" s="117"/>
    </row>
    <row r="5" spans="1:2" x14ac:dyDescent="0.25">
      <c r="A5" s="116">
        <v>1</v>
      </c>
      <c r="B5" s="70" t="s">
        <v>133</v>
      </c>
    </row>
    <row r="7" spans="1:2" x14ac:dyDescent="0.25">
      <c r="A7" s="116">
        <v>2</v>
      </c>
      <c r="B7" s="70" t="s">
        <v>135</v>
      </c>
    </row>
    <row r="9" spans="1:2" x14ac:dyDescent="0.25">
      <c r="A9" s="118">
        <v>3</v>
      </c>
      <c r="B9" s="1" t="s">
        <v>97</v>
      </c>
    </row>
    <row r="11" spans="1:2" x14ac:dyDescent="0.25">
      <c r="A11" s="116">
        <v>4</v>
      </c>
      <c r="B11" s="70" t="s">
        <v>136</v>
      </c>
    </row>
    <row r="15" spans="1:2" x14ac:dyDescent="0.25">
      <c r="B15" s="117" t="s">
        <v>134</v>
      </c>
    </row>
    <row r="16" spans="1:2" ht="13.8" thickBot="1" x14ac:dyDescent="0.3"/>
    <row r="17" spans="1:3" ht="13.8" thickBot="1" x14ac:dyDescent="0.3">
      <c r="A17" s="116">
        <v>1</v>
      </c>
      <c r="B17" s="70" t="s">
        <v>101</v>
      </c>
      <c r="C17" s="112">
        <v>0.21</v>
      </c>
    </row>
    <row r="18" spans="1:3" ht="13.8" thickBot="1" x14ac:dyDescent="0.3"/>
    <row r="19" spans="1:3" ht="14.4" thickTop="1" thickBot="1" x14ac:dyDescent="0.3">
      <c r="A19" s="116">
        <v>2</v>
      </c>
      <c r="B19" s="70" t="s">
        <v>121</v>
      </c>
      <c r="C19" s="113"/>
    </row>
    <row r="20" spans="1:3" ht="14.4" thickTop="1" thickBot="1" x14ac:dyDescent="0.3"/>
    <row r="21" spans="1:3" ht="14.4" thickTop="1" thickBot="1" x14ac:dyDescent="0.3">
      <c r="B21" s="70" t="s">
        <v>122</v>
      </c>
      <c r="C21" s="114"/>
    </row>
    <row r="22" spans="1:3" ht="14.4" thickTop="1" thickBot="1" x14ac:dyDescent="0.3"/>
    <row r="23" spans="1:3" ht="14.4" thickTop="1" thickBot="1" x14ac:dyDescent="0.3">
      <c r="B23" s="70" t="s">
        <v>123</v>
      </c>
      <c r="C23" s="115"/>
    </row>
    <row r="24" spans="1:3" ht="14.4" thickTop="1" thickBot="1" x14ac:dyDescent="0.3"/>
    <row r="25" spans="1:3" ht="13.8" thickBot="1" x14ac:dyDescent="0.3">
      <c r="B25" s="70" t="s">
        <v>125</v>
      </c>
      <c r="C25" s="112"/>
    </row>
  </sheetData>
  <sheetProtection algorithmName="SHA-512" hashValue="UKqe66c7fkr2Yi+Q4EKdvACPZn23m95t0bCtnrtQ7wqiREqn3TcUPosmq+f9PAQwTqR8kx74uj5jb4QKleUbZQ==" saltValue="vUEDki22yJAy2yWZPjXe3g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F4C50-8EB6-4645-AA66-3786198DD11C}">
  <sheetPr>
    <tabColor rgb="FFFFFF00"/>
  </sheetPr>
  <dimension ref="B2:I11"/>
  <sheetViews>
    <sheetView workbookViewId="0">
      <selection activeCell="C8" sqref="C8"/>
    </sheetView>
  </sheetViews>
  <sheetFormatPr baseColWidth="10" defaultColWidth="14" defaultRowHeight="13.2" x14ac:dyDescent="0.25"/>
  <cols>
    <col min="1" max="1" width="14" style="1"/>
    <col min="2" max="2" width="31.6640625" style="1" customWidth="1"/>
    <col min="3" max="3" width="14" style="1"/>
    <col min="4" max="4" width="6.33203125" style="1" customWidth="1"/>
    <col min="5" max="254" width="14" style="1"/>
    <col min="255" max="255" width="31.6640625" style="1" customWidth="1"/>
    <col min="256" max="256" width="14" style="1"/>
    <col min="257" max="257" width="6.33203125" style="1" customWidth="1"/>
    <col min="258" max="510" width="14" style="1"/>
    <col min="511" max="511" width="31.6640625" style="1" customWidth="1"/>
    <col min="512" max="512" width="14" style="1"/>
    <col min="513" max="513" width="6.33203125" style="1" customWidth="1"/>
    <col min="514" max="766" width="14" style="1"/>
    <col min="767" max="767" width="31.6640625" style="1" customWidth="1"/>
    <col min="768" max="768" width="14" style="1"/>
    <col min="769" max="769" width="6.33203125" style="1" customWidth="1"/>
    <col min="770" max="1022" width="14" style="1"/>
    <col min="1023" max="1023" width="31.6640625" style="1" customWidth="1"/>
    <col min="1024" max="1024" width="14" style="1"/>
    <col min="1025" max="1025" width="6.33203125" style="1" customWidth="1"/>
    <col min="1026" max="1278" width="14" style="1"/>
    <col min="1279" max="1279" width="31.6640625" style="1" customWidth="1"/>
    <col min="1280" max="1280" width="14" style="1"/>
    <col min="1281" max="1281" width="6.33203125" style="1" customWidth="1"/>
    <col min="1282" max="1534" width="14" style="1"/>
    <col min="1535" max="1535" width="31.6640625" style="1" customWidth="1"/>
    <col min="1536" max="1536" width="14" style="1"/>
    <col min="1537" max="1537" width="6.33203125" style="1" customWidth="1"/>
    <col min="1538" max="1790" width="14" style="1"/>
    <col min="1791" max="1791" width="31.6640625" style="1" customWidth="1"/>
    <col min="1792" max="1792" width="14" style="1"/>
    <col min="1793" max="1793" width="6.33203125" style="1" customWidth="1"/>
    <col min="1794" max="2046" width="14" style="1"/>
    <col min="2047" max="2047" width="31.6640625" style="1" customWidth="1"/>
    <col min="2048" max="2048" width="14" style="1"/>
    <col min="2049" max="2049" width="6.33203125" style="1" customWidth="1"/>
    <col min="2050" max="2302" width="14" style="1"/>
    <col min="2303" max="2303" width="31.6640625" style="1" customWidth="1"/>
    <col min="2304" max="2304" width="14" style="1"/>
    <col min="2305" max="2305" width="6.33203125" style="1" customWidth="1"/>
    <col min="2306" max="2558" width="14" style="1"/>
    <col min="2559" max="2559" width="31.6640625" style="1" customWidth="1"/>
    <col min="2560" max="2560" width="14" style="1"/>
    <col min="2561" max="2561" width="6.33203125" style="1" customWidth="1"/>
    <col min="2562" max="2814" width="14" style="1"/>
    <col min="2815" max="2815" width="31.6640625" style="1" customWidth="1"/>
    <col min="2816" max="2816" width="14" style="1"/>
    <col min="2817" max="2817" width="6.33203125" style="1" customWidth="1"/>
    <col min="2818" max="3070" width="14" style="1"/>
    <col min="3071" max="3071" width="31.6640625" style="1" customWidth="1"/>
    <col min="3072" max="3072" width="14" style="1"/>
    <col min="3073" max="3073" width="6.33203125" style="1" customWidth="1"/>
    <col min="3074" max="3326" width="14" style="1"/>
    <col min="3327" max="3327" width="31.6640625" style="1" customWidth="1"/>
    <col min="3328" max="3328" width="14" style="1"/>
    <col min="3329" max="3329" width="6.33203125" style="1" customWidth="1"/>
    <col min="3330" max="3582" width="14" style="1"/>
    <col min="3583" max="3583" width="31.6640625" style="1" customWidth="1"/>
    <col min="3584" max="3584" width="14" style="1"/>
    <col min="3585" max="3585" width="6.33203125" style="1" customWidth="1"/>
    <col min="3586" max="3838" width="14" style="1"/>
    <col min="3839" max="3839" width="31.6640625" style="1" customWidth="1"/>
    <col min="3840" max="3840" width="14" style="1"/>
    <col min="3841" max="3841" width="6.33203125" style="1" customWidth="1"/>
    <col min="3842" max="4094" width="14" style="1"/>
    <col min="4095" max="4095" width="31.6640625" style="1" customWidth="1"/>
    <col min="4096" max="4096" width="14" style="1"/>
    <col min="4097" max="4097" width="6.33203125" style="1" customWidth="1"/>
    <col min="4098" max="4350" width="14" style="1"/>
    <col min="4351" max="4351" width="31.6640625" style="1" customWidth="1"/>
    <col min="4352" max="4352" width="14" style="1"/>
    <col min="4353" max="4353" width="6.33203125" style="1" customWidth="1"/>
    <col min="4354" max="4606" width="14" style="1"/>
    <col min="4607" max="4607" width="31.6640625" style="1" customWidth="1"/>
    <col min="4608" max="4608" width="14" style="1"/>
    <col min="4609" max="4609" width="6.33203125" style="1" customWidth="1"/>
    <col min="4610" max="4862" width="14" style="1"/>
    <col min="4863" max="4863" width="31.6640625" style="1" customWidth="1"/>
    <col min="4864" max="4864" width="14" style="1"/>
    <col min="4865" max="4865" width="6.33203125" style="1" customWidth="1"/>
    <col min="4866" max="5118" width="14" style="1"/>
    <col min="5119" max="5119" width="31.6640625" style="1" customWidth="1"/>
    <col min="5120" max="5120" width="14" style="1"/>
    <col min="5121" max="5121" width="6.33203125" style="1" customWidth="1"/>
    <col min="5122" max="5374" width="14" style="1"/>
    <col min="5375" max="5375" width="31.6640625" style="1" customWidth="1"/>
    <col min="5376" max="5376" width="14" style="1"/>
    <col min="5377" max="5377" width="6.33203125" style="1" customWidth="1"/>
    <col min="5378" max="5630" width="14" style="1"/>
    <col min="5631" max="5631" width="31.6640625" style="1" customWidth="1"/>
    <col min="5632" max="5632" width="14" style="1"/>
    <col min="5633" max="5633" width="6.33203125" style="1" customWidth="1"/>
    <col min="5634" max="5886" width="14" style="1"/>
    <col min="5887" max="5887" width="31.6640625" style="1" customWidth="1"/>
    <col min="5888" max="5888" width="14" style="1"/>
    <col min="5889" max="5889" width="6.33203125" style="1" customWidth="1"/>
    <col min="5890" max="6142" width="14" style="1"/>
    <col min="6143" max="6143" width="31.6640625" style="1" customWidth="1"/>
    <col min="6144" max="6144" width="14" style="1"/>
    <col min="6145" max="6145" width="6.33203125" style="1" customWidth="1"/>
    <col min="6146" max="6398" width="14" style="1"/>
    <col min="6399" max="6399" width="31.6640625" style="1" customWidth="1"/>
    <col min="6400" max="6400" width="14" style="1"/>
    <col min="6401" max="6401" width="6.33203125" style="1" customWidth="1"/>
    <col min="6402" max="6654" width="14" style="1"/>
    <col min="6655" max="6655" width="31.6640625" style="1" customWidth="1"/>
    <col min="6656" max="6656" width="14" style="1"/>
    <col min="6657" max="6657" width="6.33203125" style="1" customWidth="1"/>
    <col min="6658" max="6910" width="14" style="1"/>
    <col min="6911" max="6911" width="31.6640625" style="1" customWidth="1"/>
    <col min="6912" max="6912" width="14" style="1"/>
    <col min="6913" max="6913" width="6.33203125" style="1" customWidth="1"/>
    <col min="6914" max="7166" width="14" style="1"/>
    <col min="7167" max="7167" width="31.6640625" style="1" customWidth="1"/>
    <col min="7168" max="7168" width="14" style="1"/>
    <col min="7169" max="7169" width="6.33203125" style="1" customWidth="1"/>
    <col min="7170" max="7422" width="14" style="1"/>
    <col min="7423" max="7423" width="31.6640625" style="1" customWidth="1"/>
    <col min="7424" max="7424" width="14" style="1"/>
    <col min="7425" max="7425" width="6.33203125" style="1" customWidth="1"/>
    <col min="7426" max="7678" width="14" style="1"/>
    <col min="7679" max="7679" width="31.6640625" style="1" customWidth="1"/>
    <col min="7680" max="7680" width="14" style="1"/>
    <col min="7681" max="7681" width="6.33203125" style="1" customWidth="1"/>
    <col min="7682" max="7934" width="14" style="1"/>
    <col min="7935" max="7935" width="31.6640625" style="1" customWidth="1"/>
    <col min="7936" max="7936" width="14" style="1"/>
    <col min="7937" max="7937" width="6.33203125" style="1" customWidth="1"/>
    <col min="7938" max="8190" width="14" style="1"/>
    <col min="8191" max="8191" width="31.6640625" style="1" customWidth="1"/>
    <col min="8192" max="8192" width="14" style="1"/>
    <col min="8193" max="8193" width="6.33203125" style="1" customWidth="1"/>
    <col min="8194" max="8446" width="14" style="1"/>
    <col min="8447" max="8447" width="31.6640625" style="1" customWidth="1"/>
    <col min="8448" max="8448" width="14" style="1"/>
    <col min="8449" max="8449" width="6.33203125" style="1" customWidth="1"/>
    <col min="8450" max="8702" width="14" style="1"/>
    <col min="8703" max="8703" width="31.6640625" style="1" customWidth="1"/>
    <col min="8704" max="8704" width="14" style="1"/>
    <col min="8705" max="8705" width="6.33203125" style="1" customWidth="1"/>
    <col min="8706" max="8958" width="14" style="1"/>
    <col min="8959" max="8959" width="31.6640625" style="1" customWidth="1"/>
    <col min="8960" max="8960" width="14" style="1"/>
    <col min="8961" max="8961" width="6.33203125" style="1" customWidth="1"/>
    <col min="8962" max="9214" width="14" style="1"/>
    <col min="9215" max="9215" width="31.6640625" style="1" customWidth="1"/>
    <col min="9216" max="9216" width="14" style="1"/>
    <col min="9217" max="9217" width="6.33203125" style="1" customWidth="1"/>
    <col min="9218" max="9470" width="14" style="1"/>
    <col min="9471" max="9471" width="31.6640625" style="1" customWidth="1"/>
    <col min="9472" max="9472" width="14" style="1"/>
    <col min="9473" max="9473" width="6.33203125" style="1" customWidth="1"/>
    <col min="9474" max="9726" width="14" style="1"/>
    <col min="9727" max="9727" width="31.6640625" style="1" customWidth="1"/>
    <col min="9728" max="9728" width="14" style="1"/>
    <col min="9729" max="9729" width="6.33203125" style="1" customWidth="1"/>
    <col min="9730" max="9982" width="14" style="1"/>
    <col min="9983" max="9983" width="31.6640625" style="1" customWidth="1"/>
    <col min="9984" max="9984" width="14" style="1"/>
    <col min="9985" max="9985" width="6.33203125" style="1" customWidth="1"/>
    <col min="9986" max="10238" width="14" style="1"/>
    <col min="10239" max="10239" width="31.6640625" style="1" customWidth="1"/>
    <col min="10240" max="10240" width="14" style="1"/>
    <col min="10241" max="10241" width="6.33203125" style="1" customWidth="1"/>
    <col min="10242" max="10494" width="14" style="1"/>
    <col min="10495" max="10495" width="31.6640625" style="1" customWidth="1"/>
    <col min="10496" max="10496" width="14" style="1"/>
    <col min="10497" max="10497" width="6.33203125" style="1" customWidth="1"/>
    <col min="10498" max="10750" width="14" style="1"/>
    <col min="10751" max="10751" width="31.6640625" style="1" customWidth="1"/>
    <col min="10752" max="10752" width="14" style="1"/>
    <col min="10753" max="10753" width="6.33203125" style="1" customWidth="1"/>
    <col min="10754" max="11006" width="14" style="1"/>
    <col min="11007" max="11007" width="31.6640625" style="1" customWidth="1"/>
    <col min="11008" max="11008" width="14" style="1"/>
    <col min="11009" max="11009" width="6.33203125" style="1" customWidth="1"/>
    <col min="11010" max="11262" width="14" style="1"/>
    <col min="11263" max="11263" width="31.6640625" style="1" customWidth="1"/>
    <col min="11264" max="11264" width="14" style="1"/>
    <col min="11265" max="11265" width="6.33203125" style="1" customWidth="1"/>
    <col min="11266" max="11518" width="14" style="1"/>
    <col min="11519" max="11519" width="31.6640625" style="1" customWidth="1"/>
    <col min="11520" max="11520" width="14" style="1"/>
    <col min="11521" max="11521" width="6.33203125" style="1" customWidth="1"/>
    <col min="11522" max="11774" width="14" style="1"/>
    <col min="11775" max="11775" width="31.6640625" style="1" customWidth="1"/>
    <col min="11776" max="11776" width="14" style="1"/>
    <col min="11777" max="11777" width="6.33203125" style="1" customWidth="1"/>
    <col min="11778" max="12030" width="14" style="1"/>
    <col min="12031" max="12031" width="31.6640625" style="1" customWidth="1"/>
    <col min="12032" max="12032" width="14" style="1"/>
    <col min="12033" max="12033" width="6.33203125" style="1" customWidth="1"/>
    <col min="12034" max="12286" width="14" style="1"/>
    <col min="12287" max="12287" width="31.6640625" style="1" customWidth="1"/>
    <col min="12288" max="12288" width="14" style="1"/>
    <col min="12289" max="12289" width="6.33203125" style="1" customWidth="1"/>
    <col min="12290" max="12542" width="14" style="1"/>
    <col min="12543" max="12543" width="31.6640625" style="1" customWidth="1"/>
    <col min="12544" max="12544" width="14" style="1"/>
    <col min="12545" max="12545" width="6.33203125" style="1" customWidth="1"/>
    <col min="12546" max="12798" width="14" style="1"/>
    <col min="12799" max="12799" width="31.6640625" style="1" customWidth="1"/>
    <col min="12800" max="12800" width="14" style="1"/>
    <col min="12801" max="12801" width="6.33203125" style="1" customWidth="1"/>
    <col min="12802" max="13054" width="14" style="1"/>
    <col min="13055" max="13055" width="31.6640625" style="1" customWidth="1"/>
    <col min="13056" max="13056" width="14" style="1"/>
    <col min="13057" max="13057" width="6.33203125" style="1" customWidth="1"/>
    <col min="13058" max="13310" width="14" style="1"/>
    <col min="13311" max="13311" width="31.6640625" style="1" customWidth="1"/>
    <col min="13312" max="13312" width="14" style="1"/>
    <col min="13313" max="13313" width="6.33203125" style="1" customWidth="1"/>
    <col min="13314" max="13566" width="14" style="1"/>
    <col min="13567" max="13567" width="31.6640625" style="1" customWidth="1"/>
    <col min="13568" max="13568" width="14" style="1"/>
    <col min="13569" max="13569" width="6.33203125" style="1" customWidth="1"/>
    <col min="13570" max="13822" width="14" style="1"/>
    <col min="13823" max="13823" width="31.6640625" style="1" customWidth="1"/>
    <col min="13824" max="13824" width="14" style="1"/>
    <col min="13825" max="13825" width="6.33203125" style="1" customWidth="1"/>
    <col min="13826" max="14078" width="14" style="1"/>
    <col min="14079" max="14079" width="31.6640625" style="1" customWidth="1"/>
    <col min="14080" max="14080" width="14" style="1"/>
    <col min="14081" max="14081" width="6.33203125" style="1" customWidth="1"/>
    <col min="14082" max="14334" width="14" style="1"/>
    <col min="14335" max="14335" width="31.6640625" style="1" customWidth="1"/>
    <col min="14336" max="14336" width="14" style="1"/>
    <col min="14337" max="14337" width="6.33203125" style="1" customWidth="1"/>
    <col min="14338" max="14590" width="14" style="1"/>
    <col min="14591" max="14591" width="31.6640625" style="1" customWidth="1"/>
    <col min="14592" max="14592" width="14" style="1"/>
    <col min="14593" max="14593" width="6.33203125" style="1" customWidth="1"/>
    <col min="14594" max="14846" width="14" style="1"/>
    <col min="14847" max="14847" width="31.6640625" style="1" customWidth="1"/>
    <col min="14848" max="14848" width="14" style="1"/>
    <col min="14849" max="14849" width="6.33203125" style="1" customWidth="1"/>
    <col min="14850" max="15102" width="14" style="1"/>
    <col min="15103" max="15103" width="31.6640625" style="1" customWidth="1"/>
    <col min="15104" max="15104" width="14" style="1"/>
    <col min="15105" max="15105" width="6.33203125" style="1" customWidth="1"/>
    <col min="15106" max="15358" width="14" style="1"/>
    <col min="15359" max="15359" width="31.6640625" style="1" customWidth="1"/>
    <col min="15360" max="15360" width="14" style="1"/>
    <col min="15361" max="15361" width="6.33203125" style="1" customWidth="1"/>
    <col min="15362" max="15614" width="14" style="1"/>
    <col min="15615" max="15615" width="31.6640625" style="1" customWidth="1"/>
    <col min="15616" max="15616" width="14" style="1"/>
    <col min="15617" max="15617" width="6.33203125" style="1" customWidth="1"/>
    <col min="15618" max="15870" width="14" style="1"/>
    <col min="15871" max="15871" width="31.6640625" style="1" customWidth="1"/>
    <col min="15872" max="15872" width="14" style="1"/>
    <col min="15873" max="15873" width="6.33203125" style="1" customWidth="1"/>
    <col min="15874" max="16126" width="14" style="1"/>
    <col min="16127" max="16127" width="31.6640625" style="1" customWidth="1"/>
    <col min="16128" max="16128" width="14" style="1"/>
    <col min="16129" max="16129" width="6.33203125" style="1" customWidth="1"/>
    <col min="16130" max="16384" width="14" style="1"/>
  </cols>
  <sheetData>
    <row r="2" spans="2:9" ht="13.8" thickBot="1" x14ac:dyDescent="0.3"/>
    <row r="3" spans="2:9" ht="13.8" thickTop="1" x14ac:dyDescent="0.25">
      <c r="B3" s="2" t="s">
        <v>87</v>
      </c>
      <c r="C3" s="3"/>
      <c r="D3" s="3"/>
      <c r="E3" s="122" t="s">
        <v>88</v>
      </c>
      <c r="F3" s="122" t="s">
        <v>89</v>
      </c>
      <c r="G3" s="122" t="s">
        <v>90</v>
      </c>
      <c r="H3" s="122" t="s">
        <v>99</v>
      </c>
      <c r="I3" s="124" t="s">
        <v>100</v>
      </c>
    </row>
    <row r="4" spans="2:9" x14ac:dyDescent="0.25">
      <c r="B4" s="4" t="s">
        <v>91</v>
      </c>
      <c r="C4" s="5" t="s">
        <v>92</v>
      </c>
      <c r="D4" s="5" t="s">
        <v>93</v>
      </c>
      <c r="E4" s="123"/>
      <c r="F4" s="123"/>
      <c r="G4" s="123"/>
      <c r="H4" s="123"/>
      <c r="I4" s="125"/>
    </row>
    <row r="5" spans="2:9" x14ac:dyDescent="0.25">
      <c r="B5" s="6" t="s">
        <v>94</v>
      </c>
      <c r="C5" s="7">
        <f>+Inversiones!D3+Inversiones!D4+Inversiones!D5+Inversiones!D9</f>
        <v>0</v>
      </c>
      <c r="D5" s="8">
        <v>0.05</v>
      </c>
      <c r="E5" s="7">
        <f>+$C$5*$D$5</f>
        <v>0</v>
      </c>
      <c r="F5" s="7">
        <f t="shared" ref="F5:I5" si="0">+$C$5*$D$5</f>
        <v>0</v>
      </c>
      <c r="G5" s="7">
        <f t="shared" si="0"/>
        <v>0</v>
      </c>
      <c r="H5" s="7">
        <f t="shared" si="0"/>
        <v>0</v>
      </c>
      <c r="I5" s="9">
        <f t="shared" si="0"/>
        <v>0</v>
      </c>
    </row>
    <row r="6" spans="2:9" x14ac:dyDescent="0.25">
      <c r="B6" s="6" t="s">
        <v>95</v>
      </c>
      <c r="C6" s="7">
        <f>+Inversiones!D6</f>
        <v>0</v>
      </c>
      <c r="D6" s="8">
        <v>0.15</v>
      </c>
      <c r="E6" s="7">
        <f>+$C$6*$D$6</f>
        <v>0</v>
      </c>
      <c r="F6" s="7">
        <f t="shared" ref="F6:I6" si="1">+$C$6*$D$6</f>
        <v>0</v>
      </c>
      <c r="G6" s="7">
        <f t="shared" si="1"/>
        <v>0</v>
      </c>
      <c r="H6" s="7">
        <f t="shared" si="1"/>
        <v>0</v>
      </c>
      <c r="I6" s="9">
        <f t="shared" si="1"/>
        <v>0</v>
      </c>
    </row>
    <row r="7" spans="2:9" x14ac:dyDescent="0.25">
      <c r="B7" s="6" t="s">
        <v>131</v>
      </c>
      <c r="C7" s="7">
        <f>+Inversiones!D7+Inversiones!D8</f>
        <v>0</v>
      </c>
      <c r="D7" s="8">
        <v>0.15</v>
      </c>
      <c r="E7" s="7">
        <f>+$C$7*$D$7</f>
        <v>0</v>
      </c>
      <c r="F7" s="7">
        <f t="shared" ref="F7:I7" si="2">+$C$7*$D$7</f>
        <v>0</v>
      </c>
      <c r="G7" s="7">
        <f t="shared" si="2"/>
        <v>0</v>
      </c>
      <c r="H7" s="7">
        <f t="shared" si="2"/>
        <v>0</v>
      </c>
      <c r="I7" s="9">
        <f t="shared" si="2"/>
        <v>0</v>
      </c>
    </row>
    <row r="8" spans="2:9" x14ac:dyDescent="0.25">
      <c r="B8" s="6" t="s">
        <v>86</v>
      </c>
      <c r="C8" s="7">
        <v>0</v>
      </c>
      <c r="D8" s="8">
        <v>0.15</v>
      </c>
      <c r="E8" s="7">
        <f>+$C$8*$D$8</f>
        <v>0</v>
      </c>
      <c r="F8" s="7">
        <f t="shared" ref="F8:I8" si="3">+$C$8*$D$8</f>
        <v>0</v>
      </c>
      <c r="G8" s="7">
        <f t="shared" si="3"/>
        <v>0</v>
      </c>
      <c r="H8" s="7">
        <f t="shared" si="3"/>
        <v>0</v>
      </c>
      <c r="I8" s="9">
        <f t="shared" si="3"/>
        <v>0</v>
      </c>
    </row>
    <row r="9" spans="2:9" x14ac:dyDescent="0.25">
      <c r="B9" s="6" t="s">
        <v>132</v>
      </c>
      <c r="C9" s="7">
        <f>Inversiones!D13</f>
        <v>0</v>
      </c>
      <c r="D9" s="8">
        <v>0.25</v>
      </c>
      <c r="E9" s="7">
        <f>+$C$9*$D$9</f>
        <v>0</v>
      </c>
      <c r="F9" s="7">
        <f t="shared" ref="F9:H9" si="4">+$C$9*$D$9</f>
        <v>0</v>
      </c>
      <c r="G9" s="7">
        <f t="shared" si="4"/>
        <v>0</v>
      </c>
      <c r="H9" s="7">
        <f t="shared" si="4"/>
        <v>0</v>
      </c>
      <c r="I9" s="9">
        <v>0</v>
      </c>
    </row>
    <row r="10" spans="2:9" ht="13.8" thickBot="1" x14ac:dyDescent="0.3">
      <c r="B10" s="120" t="s">
        <v>96</v>
      </c>
      <c r="C10" s="121"/>
      <c r="D10" s="121"/>
      <c r="E10" s="10">
        <f>SUM(E5:E9)</f>
        <v>0</v>
      </c>
      <c r="F10" s="10">
        <f>SUM(F5:F9)</f>
        <v>0</v>
      </c>
      <c r="G10" s="10">
        <f>SUM(G5:G9)</f>
        <v>0</v>
      </c>
      <c r="H10" s="10">
        <f>SUM(H5:H9)</f>
        <v>0</v>
      </c>
      <c r="I10" s="11">
        <f>SUM(I5:I9)</f>
        <v>0</v>
      </c>
    </row>
    <row r="11" spans="2:9" ht="13.5" customHeight="1" thickTop="1" x14ac:dyDescent="0.25"/>
  </sheetData>
  <sheetProtection algorithmName="SHA-512" hashValue="uhv4q/gJt2ro3muntnaBjbpOm7TP3uh8OiumieTugj+O6e7c1TAVWjgGR4SJeIXVcvndF0UYdx8iJQ0gwCJnyw==" saltValue="cTivS2mojUB/C+IZmyzPWg==" spinCount="100000" sheet="1" objects="1" scenarios="1"/>
  <mergeCells count="6">
    <mergeCell ref="B10:D10"/>
    <mergeCell ref="H3:H4"/>
    <mergeCell ref="I3:I4"/>
    <mergeCell ref="E3:E4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2B84C-2206-474C-8B93-1D1D9E41B393}">
  <sheetPr>
    <tabColor rgb="FFFFFF00"/>
  </sheetPr>
  <dimension ref="B3:I222"/>
  <sheetViews>
    <sheetView workbookViewId="0">
      <selection activeCell="C22" sqref="C22"/>
    </sheetView>
  </sheetViews>
  <sheetFormatPr baseColWidth="10" defaultRowHeight="12.6" x14ac:dyDescent="0.2"/>
  <cols>
    <col min="1" max="1" width="11.44140625" style="12"/>
    <col min="2" max="2" width="2.33203125" style="12" customWidth="1"/>
    <col min="3" max="3" width="16.109375" style="12" customWidth="1"/>
    <col min="4" max="4" width="14.44140625" style="12" bestFit="1" customWidth="1"/>
    <col min="5" max="6" width="12.6640625" style="12" customWidth="1"/>
    <col min="7" max="7" width="2.5546875" style="12" customWidth="1"/>
    <col min="8" max="8" width="21.44140625" style="12" bestFit="1" customWidth="1"/>
    <col min="9" max="9" width="20.5546875" style="12" bestFit="1" customWidth="1"/>
    <col min="10" max="253" width="11.44140625" style="12"/>
    <col min="254" max="254" width="2.33203125" style="12" customWidth="1"/>
    <col min="255" max="255" width="16.109375" style="12" customWidth="1"/>
    <col min="256" max="256" width="14.44140625" style="12" bestFit="1" customWidth="1"/>
    <col min="257" max="258" width="12.6640625" style="12" customWidth="1"/>
    <col min="259" max="259" width="2.5546875" style="12" customWidth="1"/>
    <col min="260" max="261" width="12.6640625" style="12" customWidth="1"/>
    <col min="262" max="509" width="11.44140625" style="12"/>
    <col min="510" max="510" width="2.33203125" style="12" customWidth="1"/>
    <col min="511" max="511" width="16.109375" style="12" customWidth="1"/>
    <col min="512" max="512" width="14.44140625" style="12" bestFit="1" customWidth="1"/>
    <col min="513" max="514" width="12.6640625" style="12" customWidth="1"/>
    <col min="515" max="515" width="2.5546875" style="12" customWidth="1"/>
    <col min="516" max="517" width="12.6640625" style="12" customWidth="1"/>
    <col min="518" max="765" width="11.44140625" style="12"/>
    <col min="766" max="766" width="2.33203125" style="12" customWidth="1"/>
    <col min="767" max="767" width="16.109375" style="12" customWidth="1"/>
    <col min="768" max="768" width="14.44140625" style="12" bestFit="1" customWidth="1"/>
    <col min="769" max="770" width="12.6640625" style="12" customWidth="1"/>
    <col min="771" max="771" width="2.5546875" style="12" customWidth="1"/>
    <col min="772" max="773" width="12.6640625" style="12" customWidth="1"/>
    <col min="774" max="1021" width="11.44140625" style="12"/>
    <col min="1022" max="1022" width="2.33203125" style="12" customWidth="1"/>
    <col min="1023" max="1023" width="16.109375" style="12" customWidth="1"/>
    <col min="1024" max="1024" width="14.44140625" style="12" bestFit="1" customWidth="1"/>
    <col min="1025" max="1026" width="12.6640625" style="12" customWidth="1"/>
    <col min="1027" max="1027" width="2.5546875" style="12" customWidth="1"/>
    <col min="1028" max="1029" width="12.6640625" style="12" customWidth="1"/>
    <col min="1030" max="1277" width="11.44140625" style="12"/>
    <col min="1278" max="1278" width="2.33203125" style="12" customWidth="1"/>
    <col min="1279" max="1279" width="16.109375" style="12" customWidth="1"/>
    <col min="1280" max="1280" width="14.44140625" style="12" bestFit="1" customWidth="1"/>
    <col min="1281" max="1282" width="12.6640625" style="12" customWidth="1"/>
    <col min="1283" max="1283" width="2.5546875" style="12" customWidth="1"/>
    <col min="1284" max="1285" width="12.6640625" style="12" customWidth="1"/>
    <col min="1286" max="1533" width="11.44140625" style="12"/>
    <col min="1534" max="1534" width="2.33203125" style="12" customWidth="1"/>
    <col min="1535" max="1535" width="16.109375" style="12" customWidth="1"/>
    <col min="1536" max="1536" width="14.44140625" style="12" bestFit="1" customWidth="1"/>
    <col min="1537" max="1538" width="12.6640625" style="12" customWidth="1"/>
    <col min="1539" max="1539" width="2.5546875" style="12" customWidth="1"/>
    <col min="1540" max="1541" width="12.6640625" style="12" customWidth="1"/>
    <col min="1542" max="1789" width="11.44140625" style="12"/>
    <col min="1790" max="1790" width="2.33203125" style="12" customWidth="1"/>
    <col min="1791" max="1791" width="16.109375" style="12" customWidth="1"/>
    <col min="1792" max="1792" width="14.44140625" style="12" bestFit="1" customWidth="1"/>
    <col min="1793" max="1794" width="12.6640625" style="12" customWidth="1"/>
    <col min="1795" max="1795" width="2.5546875" style="12" customWidth="1"/>
    <col min="1796" max="1797" width="12.6640625" style="12" customWidth="1"/>
    <col min="1798" max="2045" width="11.44140625" style="12"/>
    <col min="2046" max="2046" width="2.33203125" style="12" customWidth="1"/>
    <col min="2047" max="2047" width="16.109375" style="12" customWidth="1"/>
    <col min="2048" max="2048" width="14.44140625" style="12" bestFit="1" customWidth="1"/>
    <col min="2049" max="2050" width="12.6640625" style="12" customWidth="1"/>
    <col min="2051" max="2051" width="2.5546875" style="12" customWidth="1"/>
    <col min="2052" max="2053" width="12.6640625" style="12" customWidth="1"/>
    <col min="2054" max="2301" width="11.44140625" style="12"/>
    <col min="2302" max="2302" width="2.33203125" style="12" customWidth="1"/>
    <col min="2303" max="2303" width="16.109375" style="12" customWidth="1"/>
    <col min="2304" max="2304" width="14.44140625" style="12" bestFit="1" customWidth="1"/>
    <col min="2305" max="2306" width="12.6640625" style="12" customWidth="1"/>
    <col min="2307" max="2307" width="2.5546875" style="12" customWidth="1"/>
    <col min="2308" max="2309" width="12.6640625" style="12" customWidth="1"/>
    <col min="2310" max="2557" width="11.44140625" style="12"/>
    <col min="2558" max="2558" width="2.33203125" style="12" customWidth="1"/>
    <col min="2559" max="2559" width="16.109375" style="12" customWidth="1"/>
    <col min="2560" max="2560" width="14.44140625" style="12" bestFit="1" customWidth="1"/>
    <col min="2561" max="2562" width="12.6640625" style="12" customWidth="1"/>
    <col min="2563" max="2563" width="2.5546875" style="12" customWidth="1"/>
    <col min="2564" max="2565" width="12.6640625" style="12" customWidth="1"/>
    <col min="2566" max="2813" width="11.44140625" style="12"/>
    <col min="2814" max="2814" width="2.33203125" style="12" customWidth="1"/>
    <col min="2815" max="2815" width="16.109375" style="12" customWidth="1"/>
    <col min="2816" max="2816" width="14.44140625" style="12" bestFit="1" customWidth="1"/>
    <col min="2817" max="2818" width="12.6640625" style="12" customWidth="1"/>
    <col min="2819" max="2819" width="2.5546875" style="12" customWidth="1"/>
    <col min="2820" max="2821" width="12.6640625" style="12" customWidth="1"/>
    <col min="2822" max="3069" width="11.44140625" style="12"/>
    <col min="3070" max="3070" width="2.33203125" style="12" customWidth="1"/>
    <col min="3071" max="3071" width="16.109375" style="12" customWidth="1"/>
    <col min="3072" max="3072" width="14.44140625" style="12" bestFit="1" customWidth="1"/>
    <col min="3073" max="3074" width="12.6640625" style="12" customWidth="1"/>
    <col min="3075" max="3075" width="2.5546875" style="12" customWidth="1"/>
    <col min="3076" max="3077" width="12.6640625" style="12" customWidth="1"/>
    <col min="3078" max="3325" width="11.44140625" style="12"/>
    <col min="3326" max="3326" width="2.33203125" style="12" customWidth="1"/>
    <col min="3327" max="3327" width="16.109375" style="12" customWidth="1"/>
    <col min="3328" max="3328" width="14.44140625" style="12" bestFit="1" customWidth="1"/>
    <col min="3329" max="3330" width="12.6640625" style="12" customWidth="1"/>
    <col min="3331" max="3331" width="2.5546875" style="12" customWidth="1"/>
    <col min="3332" max="3333" width="12.6640625" style="12" customWidth="1"/>
    <col min="3334" max="3581" width="11.44140625" style="12"/>
    <col min="3582" max="3582" width="2.33203125" style="12" customWidth="1"/>
    <col min="3583" max="3583" width="16.109375" style="12" customWidth="1"/>
    <col min="3584" max="3584" width="14.44140625" style="12" bestFit="1" customWidth="1"/>
    <col min="3585" max="3586" width="12.6640625" style="12" customWidth="1"/>
    <col min="3587" max="3587" width="2.5546875" style="12" customWidth="1"/>
    <col min="3588" max="3589" width="12.6640625" style="12" customWidth="1"/>
    <col min="3590" max="3837" width="11.44140625" style="12"/>
    <col min="3838" max="3838" width="2.33203125" style="12" customWidth="1"/>
    <col min="3839" max="3839" width="16.109375" style="12" customWidth="1"/>
    <col min="3840" max="3840" width="14.44140625" style="12" bestFit="1" customWidth="1"/>
    <col min="3841" max="3842" width="12.6640625" style="12" customWidth="1"/>
    <col min="3843" max="3843" width="2.5546875" style="12" customWidth="1"/>
    <col min="3844" max="3845" width="12.6640625" style="12" customWidth="1"/>
    <col min="3846" max="4093" width="11.44140625" style="12"/>
    <col min="4094" max="4094" width="2.33203125" style="12" customWidth="1"/>
    <col min="4095" max="4095" width="16.109375" style="12" customWidth="1"/>
    <col min="4096" max="4096" width="14.44140625" style="12" bestFit="1" customWidth="1"/>
    <col min="4097" max="4098" width="12.6640625" style="12" customWidth="1"/>
    <col min="4099" max="4099" width="2.5546875" style="12" customWidth="1"/>
    <col min="4100" max="4101" width="12.6640625" style="12" customWidth="1"/>
    <col min="4102" max="4349" width="11.44140625" style="12"/>
    <col min="4350" max="4350" width="2.33203125" style="12" customWidth="1"/>
    <col min="4351" max="4351" width="16.109375" style="12" customWidth="1"/>
    <col min="4352" max="4352" width="14.44140625" style="12" bestFit="1" customWidth="1"/>
    <col min="4353" max="4354" width="12.6640625" style="12" customWidth="1"/>
    <col min="4355" max="4355" width="2.5546875" style="12" customWidth="1"/>
    <col min="4356" max="4357" width="12.6640625" style="12" customWidth="1"/>
    <col min="4358" max="4605" width="11.44140625" style="12"/>
    <col min="4606" max="4606" width="2.33203125" style="12" customWidth="1"/>
    <col min="4607" max="4607" width="16.109375" style="12" customWidth="1"/>
    <col min="4608" max="4608" width="14.44140625" style="12" bestFit="1" customWidth="1"/>
    <col min="4609" max="4610" width="12.6640625" style="12" customWidth="1"/>
    <col min="4611" max="4611" width="2.5546875" style="12" customWidth="1"/>
    <col min="4612" max="4613" width="12.6640625" style="12" customWidth="1"/>
    <col min="4614" max="4861" width="11.44140625" style="12"/>
    <col min="4862" max="4862" width="2.33203125" style="12" customWidth="1"/>
    <col min="4863" max="4863" width="16.109375" style="12" customWidth="1"/>
    <col min="4864" max="4864" width="14.44140625" style="12" bestFit="1" customWidth="1"/>
    <col min="4865" max="4866" width="12.6640625" style="12" customWidth="1"/>
    <col min="4867" max="4867" width="2.5546875" style="12" customWidth="1"/>
    <col min="4868" max="4869" width="12.6640625" style="12" customWidth="1"/>
    <col min="4870" max="5117" width="11.44140625" style="12"/>
    <col min="5118" max="5118" width="2.33203125" style="12" customWidth="1"/>
    <col min="5119" max="5119" width="16.109375" style="12" customWidth="1"/>
    <col min="5120" max="5120" width="14.44140625" style="12" bestFit="1" customWidth="1"/>
    <col min="5121" max="5122" width="12.6640625" style="12" customWidth="1"/>
    <col min="5123" max="5123" width="2.5546875" style="12" customWidth="1"/>
    <col min="5124" max="5125" width="12.6640625" style="12" customWidth="1"/>
    <col min="5126" max="5373" width="11.44140625" style="12"/>
    <col min="5374" max="5374" width="2.33203125" style="12" customWidth="1"/>
    <col min="5375" max="5375" width="16.109375" style="12" customWidth="1"/>
    <col min="5376" max="5376" width="14.44140625" style="12" bestFit="1" customWidth="1"/>
    <col min="5377" max="5378" width="12.6640625" style="12" customWidth="1"/>
    <col min="5379" max="5379" width="2.5546875" style="12" customWidth="1"/>
    <col min="5380" max="5381" width="12.6640625" style="12" customWidth="1"/>
    <col min="5382" max="5629" width="11.44140625" style="12"/>
    <col min="5630" max="5630" width="2.33203125" style="12" customWidth="1"/>
    <col min="5631" max="5631" width="16.109375" style="12" customWidth="1"/>
    <col min="5632" max="5632" width="14.44140625" style="12" bestFit="1" customWidth="1"/>
    <col min="5633" max="5634" width="12.6640625" style="12" customWidth="1"/>
    <col min="5635" max="5635" width="2.5546875" style="12" customWidth="1"/>
    <col min="5636" max="5637" width="12.6640625" style="12" customWidth="1"/>
    <col min="5638" max="5885" width="11.44140625" style="12"/>
    <col min="5886" max="5886" width="2.33203125" style="12" customWidth="1"/>
    <col min="5887" max="5887" width="16.109375" style="12" customWidth="1"/>
    <col min="5888" max="5888" width="14.44140625" style="12" bestFit="1" customWidth="1"/>
    <col min="5889" max="5890" width="12.6640625" style="12" customWidth="1"/>
    <col min="5891" max="5891" width="2.5546875" style="12" customWidth="1"/>
    <col min="5892" max="5893" width="12.6640625" style="12" customWidth="1"/>
    <col min="5894" max="6141" width="11.44140625" style="12"/>
    <col min="6142" max="6142" width="2.33203125" style="12" customWidth="1"/>
    <col min="6143" max="6143" width="16.109375" style="12" customWidth="1"/>
    <col min="6144" max="6144" width="14.44140625" style="12" bestFit="1" customWidth="1"/>
    <col min="6145" max="6146" width="12.6640625" style="12" customWidth="1"/>
    <col min="6147" max="6147" width="2.5546875" style="12" customWidth="1"/>
    <col min="6148" max="6149" width="12.6640625" style="12" customWidth="1"/>
    <col min="6150" max="6397" width="11.44140625" style="12"/>
    <col min="6398" max="6398" width="2.33203125" style="12" customWidth="1"/>
    <col min="6399" max="6399" width="16.109375" style="12" customWidth="1"/>
    <col min="6400" max="6400" width="14.44140625" style="12" bestFit="1" customWidth="1"/>
    <col min="6401" max="6402" width="12.6640625" style="12" customWidth="1"/>
    <col min="6403" max="6403" width="2.5546875" style="12" customWidth="1"/>
    <col min="6404" max="6405" width="12.6640625" style="12" customWidth="1"/>
    <col min="6406" max="6653" width="11.44140625" style="12"/>
    <col min="6654" max="6654" width="2.33203125" style="12" customWidth="1"/>
    <col min="6655" max="6655" width="16.109375" style="12" customWidth="1"/>
    <col min="6656" max="6656" width="14.44140625" style="12" bestFit="1" customWidth="1"/>
    <col min="6657" max="6658" width="12.6640625" style="12" customWidth="1"/>
    <col min="6659" max="6659" width="2.5546875" style="12" customWidth="1"/>
    <col min="6660" max="6661" width="12.6640625" style="12" customWidth="1"/>
    <col min="6662" max="6909" width="11.44140625" style="12"/>
    <col min="6910" max="6910" width="2.33203125" style="12" customWidth="1"/>
    <col min="6911" max="6911" width="16.109375" style="12" customWidth="1"/>
    <col min="6912" max="6912" width="14.44140625" style="12" bestFit="1" customWidth="1"/>
    <col min="6913" max="6914" width="12.6640625" style="12" customWidth="1"/>
    <col min="6915" max="6915" width="2.5546875" style="12" customWidth="1"/>
    <col min="6916" max="6917" width="12.6640625" style="12" customWidth="1"/>
    <col min="6918" max="7165" width="11.44140625" style="12"/>
    <col min="7166" max="7166" width="2.33203125" style="12" customWidth="1"/>
    <col min="7167" max="7167" width="16.109375" style="12" customWidth="1"/>
    <col min="7168" max="7168" width="14.44140625" style="12" bestFit="1" customWidth="1"/>
    <col min="7169" max="7170" width="12.6640625" style="12" customWidth="1"/>
    <col min="7171" max="7171" width="2.5546875" style="12" customWidth="1"/>
    <col min="7172" max="7173" width="12.6640625" style="12" customWidth="1"/>
    <col min="7174" max="7421" width="11.44140625" style="12"/>
    <col min="7422" max="7422" width="2.33203125" style="12" customWidth="1"/>
    <col min="7423" max="7423" width="16.109375" style="12" customWidth="1"/>
    <col min="7424" max="7424" width="14.44140625" style="12" bestFit="1" customWidth="1"/>
    <col min="7425" max="7426" width="12.6640625" style="12" customWidth="1"/>
    <col min="7427" max="7427" width="2.5546875" style="12" customWidth="1"/>
    <col min="7428" max="7429" width="12.6640625" style="12" customWidth="1"/>
    <col min="7430" max="7677" width="11.44140625" style="12"/>
    <col min="7678" max="7678" width="2.33203125" style="12" customWidth="1"/>
    <col min="7679" max="7679" width="16.109375" style="12" customWidth="1"/>
    <col min="7680" max="7680" width="14.44140625" style="12" bestFit="1" customWidth="1"/>
    <col min="7681" max="7682" width="12.6640625" style="12" customWidth="1"/>
    <col min="7683" max="7683" width="2.5546875" style="12" customWidth="1"/>
    <col min="7684" max="7685" width="12.6640625" style="12" customWidth="1"/>
    <col min="7686" max="7933" width="11.44140625" style="12"/>
    <col min="7934" max="7934" width="2.33203125" style="12" customWidth="1"/>
    <col min="7935" max="7935" width="16.109375" style="12" customWidth="1"/>
    <col min="7936" max="7936" width="14.44140625" style="12" bestFit="1" customWidth="1"/>
    <col min="7937" max="7938" width="12.6640625" style="12" customWidth="1"/>
    <col min="7939" max="7939" width="2.5546875" style="12" customWidth="1"/>
    <col min="7940" max="7941" width="12.6640625" style="12" customWidth="1"/>
    <col min="7942" max="8189" width="11.44140625" style="12"/>
    <col min="8190" max="8190" width="2.33203125" style="12" customWidth="1"/>
    <col min="8191" max="8191" width="16.109375" style="12" customWidth="1"/>
    <col min="8192" max="8192" width="14.44140625" style="12" bestFit="1" customWidth="1"/>
    <col min="8193" max="8194" width="12.6640625" style="12" customWidth="1"/>
    <col min="8195" max="8195" width="2.5546875" style="12" customWidth="1"/>
    <col min="8196" max="8197" width="12.6640625" style="12" customWidth="1"/>
    <col min="8198" max="8445" width="11.44140625" style="12"/>
    <col min="8446" max="8446" width="2.33203125" style="12" customWidth="1"/>
    <col min="8447" max="8447" width="16.109375" style="12" customWidth="1"/>
    <col min="8448" max="8448" width="14.44140625" style="12" bestFit="1" customWidth="1"/>
    <col min="8449" max="8450" width="12.6640625" style="12" customWidth="1"/>
    <col min="8451" max="8451" width="2.5546875" style="12" customWidth="1"/>
    <col min="8452" max="8453" width="12.6640625" style="12" customWidth="1"/>
    <col min="8454" max="8701" width="11.44140625" style="12"/>
    <col min="8702" max="8702" width="2.33203125" style="12" customWidth="1"/>
    <col min="8703" max="8703" width="16.109375" style="12" customWidth="1"/>
    <col min="8704" max="8704" width="14.44140625" style="12" bestFit="1" customWidth="1"/>
    <col min="8705" max="8706" width="12.6640625" style="12" customWidth="1"/>
    <col min="8707" max="8707" width="2.5546875" style="12" customWidth="1"/>
    <col min="8708" max="8709" width="12.6640625" style="12" customWidth="1"/>
    <col min="8710" max="8957" width="11.44140625" style="12"/>
    <col min="8958" max="8958" width="2.33203125" style="12" customWidth="1"/>
    <col min="8959" max="8959" width="16.109375" style="12" customWidth="1"/>
    <col min="8960" max="8960" width="14.44140625" style="12" bestFit="1" customWidth="1"/>
    <col min="8961" max="8962" width="12.6640625" style="12" customWidth="1"/>
    <col min="8963" max="8963" width="2.5546875" style="12" customWidth="1"/>
    <col min="8964" max="8965" width="12.6640625" style="12" customWidth="1"/>
    <col min="8966" max="9213" width="11.44140625" style="12"/>
    <col min="9214" max="9214" width="2.33203125" style="12" customWidth="1"/>
    <col min="9215" max="9215" width="16.109375" style="12" customWidth="1"/>
    <col min="9216" max="9216" width="14.44140625" style="12" bestFit="1" customWidth="1"/>
    <col min="9217" max="9218" width="12.6640625" style="12" customWidth="1"/>
    <col min="9219" max="9219" width="2.5546875" style="12" customWidth="1"/>
    <col min="9220" max="9221" width="12.6640625" style="12" customWidth="1"/>
    <col min="9222" max="9469" width="11.44140625" style="12"/>
    <col min="9470" max="9470" width="2.33203125" style="12" customWidth="1"/>
    <col min="9471" max="9471" width="16.109375" style="12" customWidth="1"/>
    <col min="9472" max="9472" width="14.44140625" style="12" bestFit="1" customWidth="1"/>
    <col min="9473" max="9474" width="12.6640625" style="12" customWidth="1"/>
    <col min="9475" max="9475" width="2.5546875" style="12" customWidth="1"/>
    <col min="9476" max="9477" width="12.6640625" style="12" customWidth="1"/>
    <col min="9478" max="9725" width="11.44140625" style="12"/>
    <col min="9726" max="9726" width="2.33203125" style="12" customWidth="1"/>
    <col min="9727" max="9727" width="16.109375" style="12" customWidth="1"/>
    <col min="9728" max="9728" width="14.44140625" style="12" bestFit="1" customWidth="1"/>
    <col min="9729" max="9730" width="12.6640625" style="12" customWidth="1"/>
    <col min="9731" max="9731" width="2.5546875" style="12" customWidth="1"/>
    <col min="9732" max="9733" width="12.6640625" style="12" customWidth="1"/>
    <col min="9734" max="9981" width="11.44140625" style="12"/>
    <col min="9982" max="9982" width="2.33203125" style="12" customWidth="1"/>
    <col min="9983" max="9983" width="16.109375" style="12" customWidth="1"/>
    <col min="9984" max="9984" width="14.44140625" style="12" bestFit="1" customWidth="1"/>
    <col min="9985" max="9986" width="12.6640625" style="12" customWidth="1"/>
    <col min="9987" max="9987" width="2.5546875" style="12" customWidth="1"/>
    <col min="9988" max="9989" width="12.6640625" style="12" customWidth="1"/>
    <col min="9990" max="10237" width="11.44140625" style="12"/>
    <col min="10238" max="10238" width="2.33203125" style="12" customWidth="1"/>
    <col min="10239" max="10239" width="16.109375" style="12" customWidth="1"/>
    <col min="10240" max="10240" width="14.44140625" style="12" bestFit="1" customWidth="1"/>
    <col min="10241" max="10242" width="12.6640625" style="12" customWidth="1"/>
    <col min="10243" max="10243" width="2.5546875" style="12" customWidth="1"/>
    <col min="10244" max="10245" width="12.6640625" style="12" customWidth="1"/>
    <col min="10246" max="10493" width="11.44140625" style="12"/>
    <col min="10494" max="10494" width="2.33203125" style="12" customWidth="1"/>
    <col min="10495" max="10495" width="16.109375" style="12" customWidth="1"/>
    <col min="10496" max="10496" width="14.44140625" style="12" bestFit="1" customWidth="1"/>
    <col min="10497" max="10498" width="12.6640625" style="12" customWidth="1"/>
    <col min="10499" max="10499" width="2.5546875" style="12" customWidth="1"/>
    <col min="10500" max="10501" width="12.6640625" style="12" customWidth="1"/>
    <col min="10502" max="10749" width="11.44140625" style="12"/>
    <col min="10750" max="10750" width="2.33203125" style="12" customWidth="1"/>
    <col min="10751" max="10751" width="16.109375" style="12" customWidth="1"/>
    <col min="10752" max="10752" width="14.44140625" style="12" bestFit="1" customWidth="1"/>
    <col min="10753" max="10754" width="12.6640625" style="12" customWidth="1"/>
    <col min="10755" max="10755" width="2.5546875" style="12" customWidth="1"/>
    <col min="10756" max="10757" width="12.6640625" style="12" customWidth="1"/>
    <col min="10758" max="11005" width="11.44140625" style="12"/>
    <col min="11006" max="11006" width="2.33203125" style="12" customWidth="1"/>
    <col min="11007" max="11007" width="16.109375" style="12" customWidth="1"/>
    <col min="11008" max="11008" width="14.44140625" style="12" bestFit="1" customWidth="1"/>
    <col min="11009" max="11010" width="12.6640625" style="12" customWidth="1"/>
    <col min="11011" max="11011" width="2.5546875" style="12" customWidth="1"/>
    <col min="11012" max="11013" width="12.6640625" style="12" customWidth="1"/>
    <col min="11014" max="11261" width="11.44140625" style="12"/>
    <col min="11262" max="11262" width="2.33203125" style="12" customWidth="1"/>
    <col min="11263" max="11263" width="16.109375" style="12" customWidth="1"/>
    <col min="11264" max="11264" width="14.44140625" style="12" bestFit="1" customWidth="1"/>
    <col min="11265" max="11266" width="12.6640625" style="12" customWidth="1"/>
    <col min="11267" max="11267" width="2.5546875" style="12" customWidth="1"/>
    <col min="11268" max="11269" width="12.6640625" style="12" customWidth="1"/>
    <col min="11270" max="11517" width="11.44140625" style="12"/>
    <col min="11518" max="11518" width="2.33203125" style="12" customWidth="1"/>
    <col min="11519" max="11519" width="16.109375" style="12" customWidth="1"/>
    <col min="11520" max="11520" width="14.44140625" style="12" bestFit="1" customWidth="1"/>
    <col min="11521" max="11522" width="12.6640625" style="12" customWidth="1"/>
    <col min="11523" max="11523" width="2.5546875" style="12" customWidth="1"/>
    <col min="11524" max="11525" width="12.6640625" style="12" customWidth="1"/>
    <col min="11526" max="11773" width="11.44140625" style="12"/>
    <col min="11774" max="11774" width="2.33203125" style="12" customWidth="1"/>
    <col min="11775" max="11775" width="16.109375" style="12" customWidth="1"/>
    <col min="11776" max="11776" width="14.44140625" style="12" bestFit="1" customWidth="1"/>
    <col min="11777" max="11778" width="12.6640625" style="12" customWidth="1"/>
    <col min="11779" max="11779" width="2.5546875" style="12" customWidth="1"/>
    <col min="11780" max="11781" width="12.6640625" style="12" customWidth="1"/>
    <col min="11782" max="12029" width="11.44140625" style="12"/>
    <col min="12030" max="12030" width="2.33203125" style="12" customWidth="1"/>
    <col min="12031" max="12031" width="16.109375" style="12" customWidth="1"/>
    <col min="12032" max="12032" width="14.44140625" style="12" bestFit="1" customWidth="1"/>
    <col min="12033" max="12034" width="12.6640625" style="12" customWidth="1"/>
    <col min="12035" max="12035" width="2.5546875" style="12" customWidth="1"/>
    <col min="12036" max="12037" width="12.6640625" style="12" customWidth="1"/>
    <col min="12038" max="12285" width="11.44140625" style="12"/>
    <col min="12286" max="12286" width="2.33203125" style="12" customWidth="1"/>
    <col min="12287" max="12287" width="16.109375" style="12" customWidth="1"/>
    <col min="12288" max="12288" width="14.44140625" style="12" bestFit="1" customWidth="1"/>
    <col min="12289" max="12290" width="12.6640625" style="12" customWidth="1"/>
    <col min="12291" max="12291" width="2.5546875" style="12" customWidth="1"/>
    <col min="12292" max="12293" width="12.6640625" style="12" customWidth="1"/>
    <col min="12294" max="12541" width="11.44140625" style="12"/>
    <col min="12542" max="12542" width="2.33203125" style="12" customWidth="1"/>
    <col min="12543" max="12543" width="16.109375" style="12" customWidth="1"/>
    <col min="12544" max="12544" width="14.44140625" style="12" bestFit="1" customWidth="1"/>
    <col min="12545" max="12546" width="12.6640625" style="12" customWidth="1"/>
    <col min="12547" max="12547" width="2.5546875" style="12" customWidth="1"/>
    <col min="12548" max="12549" width="12.6640625" style="12" customWidth="1"/>
    <col min="12550" max="12797" width="11.44140625" style="12"/>
    <col min="12798" max="12798" width="2.33203125" style="12" customWidth="1"/>
    <col min="12799" max="12799" width="16.109375" style="12" customWidth="1"/>
    <col min="12800" max="12800" width="14.44140625" style="12" bestFit="1" customWidth="1"/>
    <col min="12801" max="12802" width="12.6640625" style="12" customWidth="1"/>
    <col min="12803" max="12803" width="2.5546875" style="12" customWidth="1"/>
    <col min="12804" max="12805" width="12.6640625" style="12" customWidth="1"/>
    <col min="12806" max="13053" width="11.44140625" style="12"/>
    <col min="13054" max="13054" width="2.33203125" style="12" customWidth="1"/>
    <col min="13055" max="13055" width="16.109375" style="12" customWidth="1"/>
    <col min="13056" max="13056" width="14.44140625" style="12" bestFit="1" customWidth="1"/>
    <col min="13057" max="13058" width="12.6640625" style="12" customWidth="1"/>
    <col min="13059" max="13059" width="2.5546875" style="12" customWidth="1"/>
    <col min="13060" max="13061" width="12.6640625" style="12" customWidth="1"/>
    <col min="13062" max="13309" width="11.44140625" style="12"/>
    <col min="13310" max="13310" width="2.33203125" style="12" customWidth="1"/>
    <col min="13311" max="13311" width="16.109375" style="12" customWidth="1"/>
    <col min="13312" max="13312" width="14.44140625" style="12" bestFit="1" customWidth="1"/>
    <col min="13313" max="13314" width="12.6640625" style="12" customWidth="1"/>
    <col min="13315" max="13315" width="2.5546875" style="12" customWidth="1"/>
    <col min="13316" max="13317" width="12.6640625" style="12" customWidth="1"/>
    <col min="13318" max="13565" width="11.44140625" style="12"/>
    <col min="13566" max="13566" width="2.33203125" style="12" customWidth="1"/>
    <col min="13567" max="13567" width="16.109375" style="12" customWidth="1"/>
    <col min="13568" max="13568" width="14.44140625" style="12" bestFit="1" customWidth="1"/>
    <col min="13569" max="13570" width="12.6640625" style="12" customWidth="1"/>
    <col min="13571" max="13571" width="2.5546875" style="12" customWidth="1"/>
    <col min="13572" max="13573" width="12.6640625" style="12" customWidth="1"/>
    <col min="13574" max="13821" width="11.44140625" style="12"/>
    <col min="13822" max="13822" width="2.33203125" style="12" customWidth="1"/>
    <col min="13823" max="13823" width="16.109375" style="12" customWidth="1"/>
    <col min="13824" max="13824" width="14.44140625" style="12" bestFit="1" customWidth="1"/>
    <col min="13825" max="13826" width="12.6640625" style="12" customWidth="1"/>
    <col min="13827" max="13827" width="2.5546875" style="12" customWidth="1"/>
    <col min="13828" max="13829" width="12.6640625" style="12" customWidth="1"/>
    <col min="13830" max="14077" width="11.44140625" style="12"/>
    <col min="14078" max="14078" width="2.33203125" style="12" customWidth="1"/>
    <col min="14079" max="14079" width="16.109375" style="12" customWidth="1"/>
    <col min="14080" max="14080" width="14.44140625" style="12" bestFit="1" customWidth="1"/>
    <col min="14081" max="14082" width="12.6640625" style="12" customWidth="1"/>
    <col min="14083" max="14083" width="2.5546875" style="12" customWidth="1"/>
    <col min="14084" max="14085" width="12.6640625" style="12" customWidth="1"/>
    <col min="14086" max="14333" width="11.44140625" style="12"/>
    <col min="14334" max="14334" width="2.33203125" style="12" customWidth="1"/>
    <col min="14335" max="14335" width="16.109375" style="12" customWidth="1"/>
    <col min="14336" max="14336" width="14.44140625" style="12" bestFit="1" customWidth="1"/>
    <col min="14337" max="14338" width="12.6640625" style="12" customWidth="1"/>
    <col min="14339" max="14339" width="2.5546875" style="12" customWidth="1"/>
    <col min="14340" max="14341" width="12.6640625" style="12" customWidth="1"/>
    <col min="14342" max="14589" width="11.44140625" style="12"/>
    <col min="14590" max="14590" width="2.33203125" style="12" customWidth="1"/>
    <col min="14591" max="14591" width="16.109375" style="12" customWidth="1"/>
    <col min="14592" max="14592" width="14.44140625" style="12" bestFit="1" customWidth="1"/>
    <col min="14593" max="14594" width="12.6640625" style="12" customWidth="1"/>
    <col min="14595" max="14595" width="2.5546875" style="12" customWidth="1"/>
    <col min="14596" max="14597" width="12.6640625" style="12" customWidth="1"/>
    <col min="14598" max="14845" width="11.44140625" style="12"/>
    <col min="14846" max="14846" width="2.33203125" style="12" customWidth="1"/>
    <col min="14847" max="14847" width="16.109375" style="12" customWidth="1"/>
    <col min="14848" max="14848" width="14.44140625" style="12" bestFit="1" customWidth="1"/>
    <col min="14849" max="14850" width="12.6640625" style="12" customWidth="1"/>
    <col min="14851" max="14851" width="2.5546875" style="12" customWidth="1"/>
    <col min="14852" max="14853" width="12.6640625" style="12" customWidth="1"/>
    <col min="14854" max="15101" width="11.44140625" style="12"/>
    <col min="15102" max="15102" width="2.33203125" style="12" customWidth="1"/>
    <col min="15103" max="15103" width="16.109375" style="12" customWidth="1"/>
    <col min="15104" max="15104" width="14.44140625" style="12" bestFit="1" customWidth="1"/>
    <col min="15105" max="15106" width="12.6640625" style="12" customWidth="1"/>
    <col min="15107" max="15107" width="2.5546875" style="12" customWidth="1"/>
    <col min="15108" max="15109" width="12.6640625" style="12" customWidth="1"/>
    <col min="15110" max="15357" width="11.44140625" style="12"/>
    <col min="15358" max="15358" width="2.33203125" style="12" customWidth="1"/>
    <col min="15359" max="15359" width="16.109375" style="12" customWidth="1"/>
    <col min="15360" max="15360" width="14.44140625" style="12" bestFit="1" customWidth="1"/>
    <col min="15361" max="15362" width="12.6640625" style="12" customWidth="1"/>
    <col min="15363" max="15363" width="2.5546875" style="12" customWidth="1"/>
    <col min="15364" max="15365" width="12.6640625" style="12" customWidth="1"/>
    <col min="15366" max="15613" width="11.44140625" style="12"/>
    <col min="15614" max="15614" width="2.33203125" style="12" customWidth="1"/>
    <col min="15615" max="15615" width="16.109375" style="12" customWidth="1"/>
    <col min="15616" max="15616" width="14.44140625" style="12" bestFit="1" customWidth="1"/>
    <col min="15617" max="15618" width="12.6640625" style="12" customWidth="1"/>
    <col min="15619" max="15619" width="2.5546875" style="12" customWidth="1"/>
    <col min="15620" max="15621" width="12.6640625" style="12" customWidth="1"/>
    <col min="15622" max="15869" width="11.44140625" style="12"/>
    <col min="15870" max="15870" width="2.33203125" style="12" customWidth="1"/>
    <col min="15871" max="15871" width="16.109375" style="12" customWidth="1"/>
    <col min="15872" max="15872" width="14.44140625" style="12" bestFit="1" customWidth="1"/>
    <col min="15873" max="15874" width="12.6640625" style="12" customWidth="1"/>
    <col min="15875" max="15875" width="2.5546875" style="12" customWidth="1"/>
    <col min="15876" max="15877" width="12.6640625" style="12" customWidth="1"/>
    <col min="15878" max="16125" width="11.44140625" style="12"/>
    <col min="16126" max="16126" width="2.33203125" style="12" customWidth="1"/>
    <col min="16127" max="16127" width="16.109375" style="12" customWidth="1"/>
    <col min="16128" max="16128" width="14.44140625" style="12" bestFit="1" customWidth="1"/>
    <col min="16129" max="16130" width="12.6640625" style="12" customWidth="1"/>
    <col min="16131" max="16131" width="2.5546875" style="12" customWidth="1"/>
    <col min="16132" max="16133" width="12.6640625" style="12" customWidth="1"/>
    <col min="16134" max="16384" width="11.44140625" style="12"/>
  </cols>
  <sheetData>
    <row r="3" spans="2:8" ht="13.2" thickBot="1" x14ac:dyDescent="0.25"/>
    <row r="4" spans="2:8" ht="18" customHeight="1" thickTop="1" x14ac:dyDescent="0.3">
      <c r="B4" s="13"/>
      <c r="C4" s="14" t="s">
        <v>102</v>
      </c>
      <c r="D4" s="14"/>
      <c r="E4" s="14"/>
      <c r="F4" s="14"/>
      <c r="G4" s="15"/>
      <c r="H4" s="16"/>
    </row>
    <row r="5" spans="2:8" ht="9.9" customHeight="1" x14ac:dyDescent="0.2">
      <c r="B5" s="17"/>
      <c r="C5" s="126" t="s">
        <v>103</v>
      </c>
      <c r="D5" s="126"/>
      <c r="E5" s="18">
        <f>+Cumplimentación!C19</f>
        <v>0</v>
      </c>
      <c r="G5" s="19"/>
    </row>
    <row r="6" spans="2:8" ht="9.9" customHeight="1" x14ac:dyDescent="0.2">
      <c r="B6" s="17"/>
      <c r="C6" s="126" t="s">
        <v>104</v>
      </c>
      <c r="D6" s="126"/>
      <c r="E6" s="20">
        <f>+Cumplimentación!C21</f>
        <v>0</v>
      </c>
      <c r="G6" s="21"/>
    </row>
    <row r="7" spans="2:8" ht="9.9" customHeight="1" x14ac:dyDescent="0.2">
      <c r="B7" s="17"/>
      <c r="C7" s="126" t="s">
        <v>105</v>
      </c>
      <c r="D7" s="126"/>
      <c r="E7" s="22">
        <f>+Cumplimentación!C23</f>
        <v>0</v>
      </c>
      <c r="F7" s="12" t="s">
        <v>106</v>
      </c>
      <c r="G7" s="19"/>
    </row>
    <row r="8" spans="2:8" ht="9.9" customHeight="1" x14ac:dyDescent="0.2">
      <c r="B8" s="17"/>
      <c r="C8" s="126" t="s">
        <v>107</v>
      </c>
      <c r="D8" s="126"/>
      <c r="E8" s="23">
        <v>1</v>
      </c>
      <c r="G8" s="19"/>
    </row>
    <row r="9" spans="2:8" ht="9.9" customHeight="1" x14ac:dyDescent="0.2">
      <c r="B9" s="17"/>
      <c r="C9" s="126" t="s">
        <v>108</v>
      </c>
      <c r="D9" s="126"/>
      <c r="E9" s="20">
        <v>0</v>
      </c>
      <c r="F9" s="24">
        <f>+E5*E9</f>
        <v>0</v>
      </c>
      <c r="G9" s="25"/>
    </row>
    <row r="10" spans="2:8" ht="9.9" customHeight="1" x14ac:dyDescent="0.2">
      <c r="B10" s="17"/>
      <c r="C10" s="126" t="s">
        <v>109</v>
      </c>
      <c r="D10" s="126"/>
      <c r="E10" s="20">
        <v>0</v>
      </c>
      <c r="G10" s="25"/>
    </row>
    <row r="11" spans="2:8" ht="9.9" customHeight="1" x14ac:dyDescent="0.2">
      <c r="B11" s="17"/>
      <c r="C11" s="126" t="s">
        <v>110</v>
      </c>
      <c r="D11" s="126"/>
      <c r="E11" s="23">
        <v>0</v>
      </c>
      <c r="F11" s="26"/>
      <c r="G11" s="19"/>
    </row>
    <row r="12" spans="2:8" ht="9.9" customHeight="1" x14ac:dyDescent="0.2">
      <c r="B12" s="17"/>
      <c r="C12" s="126" t="s">
        <v>111</v>
      </c>
      <c r="D12" s="126"/>
      <c r="E12" s="23">
        <v>0</v>
      </c>
      <c r="G12" s="27"/>
    </row>
    <row r="13" spans="2:8" ht="9.9" customHeight="1" x14ac:dyDescent="0.3">
      <c r="B13" s="17"/>
      <c r="C13" s="126" t="s">
        <v>112</v>
      </c>
      <c r="D13" s="126"/>
      <c r="E13" s="28">
        <v>0</v>
      </c>
      <c r="G13" s="29"/>
      <c r="H13" s="30"/>
    </row>
    <row r="14" spans="2:8" ht="9.9" customHeight="1" x14ac:dyDescent="0.3">
      <c r="B14" s="17"/>
      <c r="C14" s="31" t="s">
        <v>113</v>
      </c>
      <c r="D14" s="31"/>
      <c r="E14" s="32" t="str">
        <f>+D19</f>
        <v/>
      </c>
      <c r="G14" s="29"/>
      <c r="H14" s="30"/>
    </row>
    <row r="15" spans="2:8" s="33" customFormat="1" ht="9.9" customHeight="1" thickBot="1" x14ac:dyDescent="0.25">
      <c r="B15" s="34"/>
      <c r="C15" s="35" t="s">
        <v>114</v>
      </c>
      <c r="D15" s="36">
        <v>1</v>
      </c>
      <c r="E15" s="36"/>
      <c r="F15" s="35"/>
      <c r="G15" s="37"/>
    </row>
    <row r="16" spans="2:8" s="33" customFormat="1" ht="9.9" customHeight="1" thickTop="1" thickBot="1" x14ac:dyDescent="0.25">
      <c r="D16" s="38"/>
      <c r="E16" s="38"/>
    </row>
    <row r="17" spans="2:9" ht="46.5" customHeight="1" x14ac:dyDescent="0.2">
      <c r="B17" s="39"/>
      <c r="C17" s="40" t="s">
        <v>115</v>
      </c>
      <c r="D17" s="41" t="s">
        <v>116</v>
      </c>
      <c r="E17" s="41" t="s">
        <v>117</v>
      </c>
      <c r="F17" s="41" t="s">
        <v>118</v>
      </c>
      <c r="G17" s="42"/>
      <c r="H17" s="41" t="s">
        <v>119</v>
      </c>
      <c r="I17" s="43" t="s">
        <v>120</v>
      </c>
    </row>
    <row r="18" spans="2:9" s="44" customFormat="1" ht="10.5" customHeight="1" x14ac:dyDescent="0.15">
      <c r="B18" s="45"/>
      <c r="C18" s="46">
        <v>0</v>
      </c>
      <c r="D18" s="47"/>
      <c r="E18" s="47"/>
      <c r="F18" s="47"/>
      <c r="G18" s="48"/>
      <c r="H18" s="49"/>
      <c r="I18" s="50">
        <f>E5</f>
        <v>0</v>
      </c>
    </row>
    <row r="19" spans="2:9" s="44" customFormat="1" ht="10.5" customHeight="1" x14ac:dyDescent="0.2">
      <c r="B19" s="45"/>
      <c r="C19" s="51" t="str">
        <f>IF(C18&lt;$E$7*$E$8,C18+1,"")</f>
        <v/>
      </c>
      <c r="D19" s="52" t="str">
        <f>IF(C19="","",-PMT($E$6/$E$8,$E$7*$E$8,$E$5,,$D$15))</f>
        <v/>
      </c>
      <c r="E19" s="53" t="str">
        <f t="shared" ref="E19:E42" si="0">IF(C19="","",$E$6/$E$8*I18)</f>
        <v/>
      </c>
      <c r="F19" s="52" t="str">
        <f t="shared" ref="F19:F42" si="1">IF(C19="","",D19-E19)</f>
        <v/>
      </c>
      <c r="G19" s="54"/>
      <c r="H19" s="55" t="str">
        <f t="shared" ref="H19:H42" si="2">IF(C19="","",F19+H18)</f>
        <v/>
      </c>
      <c r="I19" s="56" t="str">
        <f t="shared" ref="I19:I42" si="3">IF(C19="","",$I$18-H19)</f>
        <v/>
      </c>
    </row>
    <row r="20" spans="2:9" s="44" customFormat="1" ht="10.5" customHeight="1" x14ac:dyDescent="0.2">
      <c r="B20" s="45"/>
      <c r="C20" s="51" t="str">
        <f t="shared" ref="C20:C78" si="4">IF(C19&lt;$E$7*$E$8,C19+1,"")</f>
        <v/>
      </c>
      <c r="D20" s="52" t="str">
        <f t="shared" ref="D20:D42" si="5">IF(C20="","",-PMT($E$6/$E$8,$E$7*$E$8,$E$5,,$D$15))</f>
        <v/>
      </c>
      <c r="E20" s="53" t="str">
        <f t="shared" si="0"/>
        <v/>
      </c>
      <c r="F20" s="52" t="str">
        <f t="shared" si="1"/>
        <v/>
      </c>
      <c r="G20" s="54"/>
      <c r="H20" s="55" t="str">
        <f t="shared" si="2"/>
        <v/>
      </c>
      <c r="I20" s="56" t="str">
        <f t="shared" si="3"/>
        <v/>
      </c>
    </row>
    <row r="21" spans="2:9" s="44" customFormat="1" ht="10.5" customHeight="1" x14ac:dyDescent="0.2">
      <c r="B21" s="45"/>
      <c r="C21" s="51" t="str">
        <f t="shared" si="4"/>
        <v/>
      </c>
      <c r="D21" s="52" t="str">
        <f t="shared" si="5"/>
        <v/>
      </c>
      <c r="E21" s="53" t="str">
        <f t="shared" si="0"/>
        <v/>
      </c>
      <c r="F21" s="52" t="str">
        <f t="shared" si="1"/>
        <v/>
      </c>
      <c r="G21" s="54"/>
      <c r="H21" s="55" t="str">
        <f t="shared" si="2"/>
        <v/>
      </c>
      <c r="I21" s="56" t="str">
        <f t="shared" si="3"/>
        <v/>
      </c>
    </row>
    <row r="22" spans="2:9" s="44" customFormat="1" ht="10.5" customHeight="1" x14ac:dyDescent="0.2">
      <c r="B22" s="45"/>
      <c r="C22" s="51" t="str">
        <f t="shared" si="4"/>
        <v/>
      </c>
      <c r="D22" s="52" t="str">
        <f t="shared" si="5"/>
        <v/>
      </c>
      <c r="E22" s="53" t="str">
        <f t="shared" si="0"/>
        <v/>
      </c>
      <c r="F22" s="52" t="str">
        <f t="shared" si="1"/>
        <v/>
      </c>
      <c r="G22" s="54"/>
      <c r="H22" s="55" t="str">
        <f t="shared" si="2"/>
        <v/>
      </c>
      <c r="I22" s="56" t="str">
        <f t="shared" si="3"/>
        <v/>
      </c>
    </row>
    <row r="23" spans="2:9" s="44" customFormat="1" ht="10.5" customHeight="1" x14ac:dyDescent="0.2">
      <c r="B23" s="45"/>
      <c r="C23" s="51" t="str">
        <f t="shared" si="4"/>
        <v/>
      </c>
      <c r="D23" s="52" t="str">
        <f t="shared" si="5"/>
        <v/>
      </c>
      <c r="E23" s="53" t="str">
        <f t="shared" si="0"/>
        <v/>
      </c>
      <c r="F23" s="52" t="str">
        <f t="shared" si="1"/>
        <v/>
      </c>
      <c r="G23" s="54"/>
      <c r="H23" s="55" t="str">
        <f t="shared" si="2"/>
        <v/>
      </c>
      <c r="I23" s="56" t="str">
        <f t="shared" si="3"/>
        <v/>
      </c>
    </row>
    <row r="24" spans="2:9" s="44" customFormat="1" ht="10.5" customHeight="1" x14ac:dyDescent="0.2">
      <c r="B24" s="45"/>
      <c r="C24" s="51" t="str">
        <f t="shared" si="4"/>
        <v/>
      </c>
      <c r="D24" s="52" t="str">
        <f t="shared" si="5"/>
        <v/>
      </c>
      <c r="E24" s="53" t="str">
        <f t="shared" si="0"/>
        <v/>
      </c>
      <c r="F24" s="52" t="str">
        <f t="shared" si="1"/>
        <v/>
      </c>
      <c r="G24" s="54"/>
      <c r="H24" s="55" t="str">
        <f t="shared" si="2"/>
        <v/>
      </c>
      <c r="I24" s="56" t="str">
        <f t="shared" si="3"/>
        <v/>
      </c>
    </row>
    <row r="25" spans="2:9" s="44" customFormat="1" ht="10.5" customHeight="1" x14ac:dyDescent="0.2">
      <c r="B25" s="45"/>
      <c r="C25" s="51" t="str">
        <f t="shared" si="4"/>
        <v/>
      </c>
      <c r="D25" s="52" t="str">
        <f t="shared" si="5"/>
        <v/>
      </c>
      <c r="E25" s="53" t="str">
        <f t="shared" si="0"/>
        <v/>
      </c>
      <c r="F25" s="52" t="str">
        <f t="shared" si="1"/>
        <v/>
      </c>
      <c r="G25" s="54"/>
      <c r="H25" s="55" t="str">
        <f t="shared" si="2"/>
        <v/>
      </c>
      <c r="I25" s="56" t="str">
        <f t="shared" si="3"/>
        <v/>
      </c>
    </row>
    <row r="26" spans="2:9" s="44" customFormat="1" ht="10.5" customHeight="1" x14ac:dyDescent="0.2">
      <c r="B26" s="45"/>
      <c r="C26" s="51" t="str">
        <f t="shared" si="4"/>
        <v/>
      </c>
      <c r="D26" s="52" t="str">
        <f t="shared" si="5"/>
        <v/>
      </c>
      <c r="E26" s="53" t="str">
        <f t="shared" si="0"/>
        <v/>
      </c>
      <c r="F26" s="52" t="str">
        <f t="shared" si="1"/>
        <v/>
      </c>
      <c r="G26" s="54"/>
      <c r="H26" s="55" t="str">
        <f t="shared" si="2"/>
        <v/>
      </c>
      <c r="I26" s="56" t="str">
        <f t="shared" si="3"/>
        <v/>
      </c>
    </row>
    <row r="27" spans="2:9" s="44" customFormat="1" ht="10.5" customHeight="1" x14ac:dyDescent="0.2">
      <c r="B27" s="45"/>
      <c r="C27" s="51" t="str">
        <f t="shared" si="4"/>
        <v/>
      </c>
      <c r="D27" s="52" t="str">
        <f t="shared" si="5"/>
        <v/>
      </c>
      <c r="E27" s="53" t="str">
        <f t="shared" si="0"/>
        <v/>
      </c>
      <c r="F27" s="52" t="str">
        <f t="shared" si="1"/>
        <v/>
      </c>
      <c r="G27" s="54"/>
      <c r="H27" s="55" t="str">
        <f t="shared" si="2"/>
        <v/>
      </c>
      <c r="I27" s="56" t="str">
        <f t="shared" si="3"/>
        <v/>
      </c>
    </row>
    <row r="28" spans="2:9" s="44" customFormat="1" ht="10.5" customHeight="1" x14ac:dyDescent="0.2">
      <c r="B28" s="45"/>
      <c r="C28" s="51" t="str">
        <f t="shared" si="4"/>
        <v/>
      </c>
      <c r="D28" s="52" t="str">
        <f t="shared" si="5"/>
        <v/>
      </c>
      <c r="E28" s="53" t="str">
        <f t="shared" si="0"/>
        <v/>
      </c>
      <c r="F28" s="52" t="str">
        <f t="shared" si="1"/>
        <v/>
      </c>
      <c r="G28" s="54"/>
      <c r="H28" s="55" t="str">
        <f t="shared" si="2"/>
        <v/>
      </c>
      <c r="I28" s="56" t="str">
        <f t="shared" si="3"/>
        <v/>
      </c>
    </row>
    <row r="29" spans="2:9" s="44" customFormat="1" ht="10.5" customHeight="1" x14ac:dyDescent="0.2">
      <c r="B29" s="45"/>
      <c r="C29" s="51" t="str">
        <f t="shared" si="4"/>
        <v/>
      </c>
      <c r="D29" s="52" t="str">
        <f t="shared" si="5"/>
        <v/>
      </c>
      <c r="E29" s="53" t="str">
        <f t="shared" si="0"/>
        <v/>
      </c>
      <c r="F29" s="52" t="str">
        <f t="shared" si="1"/>
        <v/>
      </c>
      <c r="G29" s="54"/>
      <c r="H29" s="55" t="str">
        <f t="shared" si="2"/>
        <v/>
      </c>
      <c r="I29" s="56" t="str">
        <f t="shared" si="3"/>
        <v/>
      </c>
    </row>
    <row r="30" spans="2:9" s="44" customFormat="1" ht="10.5" customHeight="1" x14ac:dyDescent="0.2">
      <c r="B30" s="45"/>
      <c r="C30" s="51" t="str">
        <f t="shared" si="4"/>
        <v/>
      </c>
      <c r="D30" s="52" t="str">
        <f t="shared" si="5"/>
        <v/>
      </c>
      <c r="E30" s="53" t="str">
        <f t="shared" si="0"/>
        <v/>
      </c>
      <c r="F30" s="52" t="str">
        <f t="shared" si="1"/>
        <v/>
      </c>
      <c r="G30" s="54"/>
      <c r="H30" s="55" t="str">
        <f t="shared" si="2"/>
        <v/>
      </c>
      <c r="I30" s="56" t="str">
        <f t="shared" si="3"/>
        <v/>
      </c>
    </row>
    <row r="31" spans="2:9" s="44" customFormat="1" ht="10.5" customHeight="1" x14ac:dyDescent="0.2">
      <c r="B31" s="45"/>
      <c r="C31" s="51" t="str">
        <f t="shared" si="4"/>
        <v/>
      </c>
      <c r="D31" s="52" t="str">
        <f t="shared" si="5"/>
        <v/>
      </c>
      <c r="E31" s="53" t="str">
        <f t="shared" si="0"/>
        <v/>
      </c>
      <c r="F31" s="52" t="str">
        <f t="shared" si="1"/>
        <v/>
      </c>
      <c r="G31" s="54"/>
      <c r="H31" s="55" t="str">
        <f t="shared" si="2"/>
        <v/>
      </c>
      <c r="I31" s="56" t="str">
        <f t="shared" si="3"/>
        <v/>
      </c>
    </row>
    <row r="32" spans="2:9" s="44" customFormat="1" ht="10.5" customHeight="1" x14ac:dyDescent="0.2">
      <c r="B32" s="45"/>
      <c r="C32" s="51" t="str">
        <f t="shared" si="4"/>
        <v/>
      </c>
      <c r="D32" s="52" t="str">
        <f t="shared" si="5"/>
        <v/>
      </c>
      <c r="E32" s="53" t="str">
        <f t="shared" si="0"/>
        <v/>
      </c>
      <c r="F32" s="52" t="str">
        <f t="shared" si="1"/>
        <v/>
      </c>
      <c r="G32" s="54"/>
      <c r="H32" s="55" t="str">
        <f t="shared" si="2"/>
        <v/>
      </c>
      <c r="I32" s="56" t="str">
        <f t="shared" si="3"/>
        <v/>
      </c>
    </row>
    <row r="33" spans="2:9" s="44" customFormat="1" ht="10.5" customHeight="1" x14ac:dyDescent="0.2">
      <c r="B33" s="45"/>
      <c r="C33" s="51" t="str">
        <f t="shared" si="4"/>
        <v/>
      </c>
      <c r="D33" s="52" t="str">
        <f t="shared" si="5"/>
        <v/>
      </c>
      <c r="E33" s="53" t="str">
        <f t="shared" si="0"/>
        <v/>
      </c>
      <c r="F33" s="52" t="str">
        <f t="shared" si="1"/>
        <v/>
      </c>
      <c r="G33" s="54"/>
      <c r="H33" s="55" t="str">
        <f t="shared" si="2"/>
        <v/>
      </c>
      <c r="I33" s="56" t="str">
        <f t="shared" si="3"/>
        <v/>
      </c>
    </row>
    <row r="34" spans="2:9" s="44" customFormat="1" ht="10.5" customHeight="1" x14ac:dyDescent="0.2">
      <c r="B34" s="45"/>
      <c r="C34" s="51" t="str">
        <f t="shared" si="4"/>
        <v/>
      </c>
      <c r="D34" s="52" t="str">
        <f t="shared" si="5"/>
        <v/>
      </c>
      <c r="E34" s="53" t="str">
        <f t="shared" si="0"/>
        <v/>
      </c>
      <c r="F34" s="52" t="str">
        <f t="shared" si="1"/>
        <v/>
      </c>
      <c r="G34" s="54"/>
      <c r="H34" s="55" t="str">
        <f t="shared" si="2"/>
        <v/>
      </c>
      <c r="I34" s="56" t="str">
        <f t="shared" si="3"/>
        <v/>
      </c>
    </row>
    <row r="35" spans="2:9" s="44" customFormat="1" ht="10.5" customHeight="1" x14ac:dyDescent="0.2">
      <c r="B35" s="45"/>
      <c r="C35" s="51" t="str">
        <f t="shared" si="4"/>
        <v/>
      </c>
      <c r="D35" s="52" t="str">
        <f t="shared" si="5"/>
        <v/>
      </c>
      <c r="E35" s="53" t="str">
        <f t="shared" si="0"/>
        <v/>
      </c>
      <c r="F35" s="52" t="str">
        <f t="shared" si="1"/>
        <v/>
      </c>
      <c r="G35" s="54"/>
      <c r="H35" s="55" t="str">
        <f t="shared" si="2"/>
        <v/>
      </c>
      <c r="I35" s="56" t="str">
        <f t="shared" si="3"/>
        <v/>
      </c>
    </row>
    <row r="36" spans="2:9" s="44" customFormat="1" ht="10.5" customHeight="1" x14ac:dyDescent="0.2">
      <c r="B36" s="45"/>
      <c r="C36" s="51" t="str">
        <f t="shared" si="4"/>
        <v/>
      </c>
      <c r="D36" s="52" t="str">
        <f t="shared" si="5"/>
        <v/>
      </c>
      <c r="E36" s="53" t="str">
        <f t="shared" si="0"/>
        <v/>
      </c>
      <c r="F36" s="52" t="str">
        <f t="shared" si="1"/>
        <v/>
      </c>
      <c r="G36" s="54"/>
      <c r="H36" s="55" t="str">
        <f t="shared" si="2"/>
        <v/>
      </c>
      <c r="I36" s="56" t="str">
        <f t="shared" si="3"/>
        <v/>
      </c>
    </row>
    <row r="37" spans="2:9" s="44" customFormat="1" ht="10.5" customHeight="1" x14ac:dyDescent="0.2">
      <c r="B37" s="45"/>
      <c r="C37" s="51" t="str">
        <f t="shared" si="4"/>
        <v/>
      </c>
      <c r="D37" s="52" t="str">
        <f t="shared" si="5"/>
        <v/>
      </c>
      <c r="E37" s="53" t="str">
        <f t="shared" si="0"/>
        <v/>
      </c>
      <c r="F37" s="52" t="str">
        <f t="shared" si="1"/>
        <v/>
      </c>
      <c r="G37" s="54"/>
      <c r="H37" s="55" t="str">
        <f t="shared" si="2"/>
        <v/>
      </c>
      <c r="I37" s="56" t="str">
        <f t="shared" si="3"/>
        <v/>
      </c>
    </row>
    <row r="38" spans="2:9" s="44" customFormat="1" ht="10.5" customHeight="1" x14ac:dyDescent="0.2">
      <c r="B38" s="45"/>
      <c r="C38" s="51" t="str">
        <f t="shared" si="4"/>
        <v/>
      </c>
      <c r="D38" s="52" t="str">
        <f t="shared" si="5"/>
        <v/>
      </c>
      <c r="E38" s="53" t="str">
        <f t="shared" si="0"/>
        <v/>
      </c>
      <c r="F38" s="52" t="str">
        <f t="shared" si="1"/>
        <v/>
      </c>
      <c r="G38" s="54"/>
      <c r="H38" s="55" t="str">
        <f t="shared" si="2"/>
        <v/>
      </c>
      <c r="I38" s="56" t="str">
        <f t="shared" si="3"/>
        <v/>
      </c>
    </row>
    <row r="39" spans="2:9" s="44" customFormat="1" ht="10.5" customHeight="1" x14ac:dyDescent="0.2">
      <c r="B39" s="45"/>
      <c r="C39" s="51" t="str">
        <f t="shared" si="4"/>
        <v/>
      </c>
      <c r="D39" s="52" t="str">
        <f t="shared" si="5"/>
        <v/>
      </c>
      <c r="E39" s="53" t="str">
        <f t="shared" si="0"/>
        <v/>
      </c>
      <c r="F39" s="52" t="str">
        <f t="shared" si="1"/>
        <v/>
      </c>
      <c r="G39" s="54"/>
      <c r="H39" s="55" t="str">
        <f t="shared" si="2"/>
        <v/>
      </c>
      <c r="I39" s="56" t="str">
        <f t="shared" si="3"/>
        <v/>
      </c>
    </row>
    <row r="40" spans="2:9" s="44" customFormat="1" ht="10.5" customHeight="1" x14ac:dyDescent="0.2">
      <c r="B40" s="45"/>
      <c r="C40" s="51" t="str">
        <f t="shared" si="4"/>
        <v/>
      </c>
      <c r="D40" s="52" t="str">
        <f t="shared" si="5"/>
        <v/>
      </c>
      <c r="E40" s="53" t="str">
        <f t="shared" si="0"/>
        <v/>
      </c>
      <c r="F40" s="52" t="str">
        <f t="shared" si="1"/>
        <v/>
      </c>
      <c r="G40" s="54"/>
      <c r="H40" s="55" t="str">
        <f t="shared" si="2"/>
        <v/>
      </c>
      <c r="I40" s="56" t="str">
        <f t="shared" si="3"/>
        <v/>
      </c>
    </row>
    <row r="41" spans="2:9" s="44" customFormat="1" ht="10.5" customHeight="1" x14ac:dyDescent="0.2">
      <c r="B41" s="45"/>
      <c r="C41" s="51" t="str">
        <f t="shared" si="4"/>
        <v/>
      </c>
      <c r="D41" s="52" t="str">
        <f t="shared" si="5"/>
        <v/>
      </c>
      <c r="E41" s="53" t="str">
        <f t="shared" si="0"/>
        <v/>
      </c>
      <c r="F41" s="52" t="str">
        <f t="shared" si="1"/>
        <v/>
      </c>
      <c r="G41" s="54"/>
      <c r="H41" s="55" t="str">
        <f t="shared" si="2"/>
        <v/>
      </c>
      <c r="I41" s="56" t="str">
        <f t="shared" si="3"/>
        <v/>
      </c>
    </row>
    <row r="42" spans="2:9" s="44" customFormat="1" ht="10.5" customHeight="1" x14ac:dyDescent="0.2">
      <c r="B42" s="45"/>
      <c r="C42" s="51" t="str">
        <f t="shared" si="4"/>
        <v/>
      </c>
      <c r="D42" s="52" t="str">
        <f t="shared" si="5"/>
        <v/>
      </c>
      <c r="E42" s="53" t="str">
        <f t="shared" si="0"/>
        <v/>
      </c>
      <c r="F42" s="52" t="str">
        <f t="shared" si="1"/>
        <v/>
      </c>
      <c r="G42" s="54"/>
      <c r="H42" s="55" t="str">
        <f t="shared" si="2"/>
        <v/>
      </c>
      <c r="I42" s="56" t="str">
        <f t="shared" si="3"/>
        <v/>
      </c>
    </row>
    <row r="43" spans="2:9" s="44" customFormat="1" ht="10.5" customHeight="1" x14ac:dyDescent="0.2">
      <c r="B43" s="45"/>
      <c r="C43" s="51" t="str">
        <f t="shared" si="4"/>
        <v/>
      </c>
      <c r="D43" s="52" t="str">
        <f t="shared" ref="D43:D78" si="6">IF(C43&lt;=$E$7*$E$8,-PMT($E$6/$E$8,$E$7*$E$8,$E$5,,$D$15),"")</f>
        <v/>
      </c>
      <c r="E43" s="53" t="str">
        <f t="shared" ref="E43:E78" si="7">IF(C43&lt;=$E$7*$E$8,-IPMT($E$6/$E$8,C43,$E$7*$E$8,$E$5,,$D$15),"")</f>
        <v/>
      </c>
      <c r="F43" s="52" t="str">
        <f t="shared" ref="F43:F78" si="8">IF(C43&lt;=$E$7*$E$8,-PPMT($E$6/$E$8,C43,$E$7*$E$8,$E$5,,$D$15),"")</f>
        <v/>
      </c>
      <c r="G43" s="54"/>
      <c r="H43" s="55" t="str">
        <f>IF(C43&lt;=$E$7*$E$8,SUM($F$19:F43),"")</f>
        <v/>
      </c>
      <c r="I43" s="56" t="str">
        <f t="shared" ref="I43:I76" si="9">IF(C43&lt;=$E$7*$E$8,$E$5-H43,"")</f>
        <v/>
      </c>
    </row>
    <row r="44" spans="2:9" s="44" customFormat="1" ht="10.5" customHeight="1" x14ac:dyDescent="0.2">
      <c r="B44" s="45"/>
      <c r="C44" s="51" t="str">
        <f t="shared" si="4"/>
        <v/>
      </c>
      <c r="D44" s="52" t="str">
        <f t="shared" si="6"/>
        <v/>
      </c>
      <c r="E44" s="53" t="str">
        <f t="shared" si="7"/>
        <v/>
      </c>
      <c r="F44" s="52" t="str">
        <f t="shared" si="8"/>
        <v/>
      </c>
      <c r="G44" s="54"/>
      <c r="H44" s="55" t="str">
        <f>IF(C44&lt;=$E$7*$E$8,SUM($F$19:F44),"")</f>
        <v/>
      </c>
      <c r="I44" s="56" t="str">
        <f t="shared" si="9"/>
        <v/>
      </c>
    </row>
    <row r="45" spans="2:9" s="44" customFormat="1" ht="10.5" customHeight="1" x14ac:dyDescent="0.2">
      <c r="B45" s="45"/>
      <c r="C45" s="51" t="str">
        <f t="shared" si="4"/>
        <v/>
      </c>
      <c r="D45" s="52" t="str">
        <f t="shared" si="6"/>
        <v/>
      </c>
      <c r="E45" s="53" t="str">
        <f t="shared" si="7"/>
        <v/>
      </c>
      <c r="F45" s="52" t="str">
        <f t="shared" si="8"/>
        <v/>
      </c>
      <c r="G45" s="54"/>
      <c r="H45" s="55" t="str">
        <f>IF(C45&lt;=$E$7*$E$8,SUM($F$19:F45),"")</f>
        <v/>
      </c>
      <c r="I45" s="56" t="str">
        <f t="shared" si="9"/>
        <v/>
      </c>
    </row>
    <row r="46" spans="2:9" s="44" customFormat="1" ht="10.5" customHeight="1" x14ac:dyDescent="0.2">
      <c r="B46" s="45"/>
      <c r="C46" s="51" t="str">
        <f t="shared" si="4"/>
        <v/>
      </c>
      <c r="D46" s="52" t="str">
        <f t="shared" si="6"/>
        <v/>
      </c>
      <c r="E46" s="53" t="str">
        <f t="shared" si="7"/>
        <v/>
      </c>
      <c r="F46" s="52" t="str">
        <f t="shared" si="8"/>
        <v/>
      </c>
      <c r="G46" s="54"/>
      <c r="H46" s="55" t="str">
        <f>IF(C46&lt;=$E$7*$E$8,SUM($F$19:F46),"")</f>
        <v/>
      </c>
      <c r="I46" s="56" t="str">
        <f t="shared" si="9"/>
        <v/>
      </c>
    </row>
    <row r="47" spans="2:9" s="44" customFormat="1" ht="10.5" customHeight="1" x14ac:dyDescent="0.2">
      <c r="B47" s="45"/>
      <c r="C47" s="51" t="str">
        <f t="shared" si="4"/>
        <v/>
      </c>
      <c r="D47" s="52" t="str">
        <f t="shared" si="6"/>
        <v/>
      </c>
      <c r="E47" s="53" t="str">
        <f t="shared" si="7"/>
        <v/>
      </c>
      <c r="F47" s="52" t="str">
        <f t="shared" si="8"/>
        <v/>
      </c>
      <c r="G47" s="54"/>
      <c r="H47" s="55" t="str">
        <f>IF(C47&lt;=$E$7*$E$8,SUM($F$19:F47),"")</f>
        <v/>
      </c>
      <c r="I47" s="56" t="str">
        <f t="shared" si="9"/>
        <v/>
      </c>
    </row>
    <row r="48" spans="2:9" s="44" customFormat="1" ht="10.5" customHeight="1" x14ac:dyDescent="0.2">
      <c r="B48" s="45"/>
      <c r="C48" s="51" t="str">
        <f t="shared" si="4"/>
        <v/>
      </c>
      <c r="D48" s="52" t="str">
        <f t="shared" si="6"/>
        <v/>
      </c>
      <c r="E48" s="53" t="str">
        <f t="shared" si="7"/>
        <v/>
      </c>
      <c r="F48" s="52" t="str">
        <f t="shared" si="8"/>
        <v/>
      </c>
      <c r="G48" s="54"/>
      <c r="H48" s="55" t="str">
        <f>IF(C48&lt;=$E$7*$E$8,SUM($F$19:F48),"")</f>
        <v/>
      </c>
      <c r="I48" s="56" t="str">
        <f t="shared" si="9"/>
        <v/>
      </c>
    </row>
    <row r="49" spans="2:9" s="44" customFormat="1" ht="10.5" customHeight="1" x14ac:dyDescent="0.2">
      <c r="B49" s="45"/>
      <c r="C49" s="51" t="str">
        <f t="shared" si="4"/>
        <v/>
      </c>
      <c r="D49" s="52" t="str">
        <f t="shared" si="6"/>
        <v/>
      </c>
      <c r="E49" s="53" t="str">
        <f t="shared" si="7"/>
        <v/>
      </c>
      <c r="F49" s="52" t="str">
        <f t="shared" si="8"/>
        <v/>
      </c>
      <c r="G49" s="54"/>
      <c r="H49" s="55" t="str">
        <f>IF(C49&lt;=$E$7*$E$8,SUM($F$19:F49),"")</f>
        <v/>
      </c>
      <c r="I49" s="56" t="str">
        <f t="shared" si="9"/>
        <v/>
      </c>
    </row>
    <row r="50" spans="2:9" s="44" customFormat="1" ht="10.5" customHeight="1" x14ac:dyDescent="0.2">
      <c r="B50" s="45"/>
      <c r="C50" s="51" t="str">
        <f t="shared" si="4"/>
        <v/>
      </c>
      <c r="D50" s="52" t="str">
        <f t="shared" si="6"/>
        <v/>
      </c>
      <c r="E50" s="53" t="str">
        <f t="shared" si="7"/>
        <v/>
      </c>
      <c r="F50" s="52" t="str">
        <f t="shared" si="8"/>
        <v/>
      </c>
      <c r="G50" s="54"/>
      <c r="H50" s="55" t="str">
        <f>IF(C50&lt;=$E$7*$E$8,SUM($F$19:F50),"")</f>
        <v/>
      </c>
      <c r="I50" s="56" t="str">
        <f t="shared" si="9"/>
        <v/>
      </c>
    </row>
    <row r="51" spans="2:9" s="44" customFormat="1" ht="10.5" customHeight="1" x14ac:dyDescent="0.2">
      <c r="B51" s="45"/>
      <c r="C51" s="51" t="str">
        <f t="shared" si="4"/>
        <v/>
      </c>
      <c r="D51" s="52" t="str">
        <f t="shared" si="6"/>
        <v/>
      </c>
      <c r="E51" s="53" t="str">
        <f t="shared" si="7"/>
        <v/>
      </c>
      <c r="F51" s="52" t="str">
        <f t="shared" si="8"/>
        <v/>
      </c>
      <c r="G51" s="54"/>
      <c r="H51" s="55" t="str">
        <f>IF(C51&lt;=$E$7*$E$8,SUM($F$19:F51),"")</f>
        <v/>
      </c>
      <c r="I51" s="56" t="str">
        <f t="shared" si="9"/>
        <v/>
      </c>
    </row>
    <row r="52" spans="2:9" s="44" customFormat="1" ht="10.5" customHeight="1" x14ac:dyDescent="0.2">
      <c r="B52" s="45"/>
      <c r="C52" s="51" t="str">
        <f t="shared" si="4"/>
        <v/>
      </c>
      <c r="D52" s="52" t="str">
        <f t="shared" si="6"/>
        <v/>
      </c>
      <c r="E52" s="53" t="str">
        <f t="shared" si="7"/>
        <v/>
      </c>
      <c r="F52" s="52" t="str">
        <f t="shared" si="8"/>
        <v/>
      </c>
      <c r="G52" s="54"/>
      <c r="H52" s="55" t="str">
        <f>IF(C52&lt;=$E$7*$E$8,SUM($F$19:F52),"")</f>
        <v/>
      </c>
      <c r="I52" s="56" t="str">
        <f t="shared" si="9"/>
        <v/>
      </c>
    </row>
    <row r="53" spans="2:9" s="44" customFormat="1" ht="10.5" customHeight="1" x14ac:dyDescent="0.2">
      <c r="B53" s="45"/>
      <c r="C53" s="51" t="str">
        <f t="shared" si="4"/>
        <v/>
      </c>
      <c r="D53" s="52" t="str">
        <f t="shared" si="6"/>
        <v/>
      </c>
      <c r="E53" s="53" t="str">
        <f t="shared" si="7"/>
        <v/>
      </c>
      <c r="F53" s="52" t="str">
        <f t="shared" si="8"/>
        <v/>
      </c>
      <c r="G53" s="54"/>
      <c r="H53" s="55" t="str">
        <f>IF(C53&lt;=$E$7*$E$8,SUM($F$19:F53),"")</f>
        <v/>
      </c>
      <c r="I53" s="56" t="str">
        <f t="shared" si="9"/>
        <v/>
      </c>
    </row>
    <row r="54" spans="2:9" s="44" customFormat="1" ht="10.5" customHeight="1" x14ac:dyDescent="0.2">
      <c r="B54" s="45"/>
      <c r="C54" s="51" t="str">
        <f t="shared" si="4"/>
        <v/>
      </c>
      <c r="D54" s="52" t="str">
        <f t="shared" si="6"/>
        <v/>
      </c>
      <c r="E54" s="53" t="str">
        <f t="shared" si="7"/>
        <v/>
      </c>
      <c r="F54" s="52" t="str">
        <f t="shared" si="8"/>
        <v/>
      </c>
      <c r="G54" s="54"/>
      <c r="H54" s="55" t="str">
        <f>IF(C54&lt;=$E$7*$E$8,SUM($F$19:F54),"")</f>
        <v/>
      </c>
      <c r="I54" s="56" t="str">
        <f t="shared" si="9"/>
        <v/>
      </c>
    </row>
    <row r="55" spans="2:9" s="44" customFormat="1" ht="10.5" customHeight="1" x14ac:dyDescent="0.2">
      <c r="B55" s="45"/>
      <c r="C55" s="51" t="str">
        <f t="shared" si="4"/>
        <v/>
      </c>
      <c r="D55" s="52" t="str">
        <f t="shared" si="6"/>
        <v/>
      </c>
      <c r="E55" s="53" t="str">
        <f t="shared" si="7"/>
        <v/>
      </c>
      <c r="F55" s="52" t="str">
        <f t="shared" si="8"/>
        <v/>
      </c>
      <c r="G55" s="54"/>
      <c r="H55" s="55" t="str">
        <f>IF(C55&lt;=$E$7*$E$8,SUM($F$19:F55),"")</f>
        <v/>
      </c>
      <c r="I55" s="56" t="str">
        <f t="shared" si="9"/>
        <v/>
      </c>
    </row>
    <row r="56" spans="2:9" s="44" customFormat="1" ht="10.5" customHeight="1" x14ac:dyDescent="0.2">
      <c r="B56" s="45"/>
      <c r="C56" s="51" t="str">
        <f t="shared" si="4"/>
        <v/>
      </c>
      <c r="D56" s="52" t="str">
        <f t="shared" si="6"/>
        <v/>
      </c>
      <c r="E56" s="53" t="str">
        <f t="shared" si="7"/>
        <v/>
      </c>
      <c r="F56" s="52" t="str">
        <f t="shared" si="8"/>
        <v/>
      </c>
      <c r="G56" s="54"/>
      <c r="H56" s="55" t="str">
        <f>IF(C56&lt;=$E$7*$E$8,SUM($F$19:F56),"")</f>
        <v/>
      </c>
      <c r="I56" s="56" t="str">
        <f t="shared" si="9"/>
        <v/>
      </c>
    </row>
    <row r="57" spans="2:9" s="44" customFormat="1" ht="10.5" customHeight="1" x14ac:dyDescent="0.2">
      <c r="B57" s="45"/>
      <c r="C57" s="51" t="str">
        <f t="shared" si="4"/>
        <v/>
      </c>
      <c r="D57" s="52" t="str">
        <f t="shared" si="6"/>
        <v/>
      </c>
      <c r="E57" s="53" t="str">
        <f t="shared" si="7"/>
        <v/>
      </c>
      <c r="F57" s="52" t="str">
        <f t="shared" si="8"/>
        <v/>
      </c>
      <c r="G57" s="54"/>
      <c r="H57" s="55" t="str">
        <f>IF(C57&lt;=$E$7*$E$8,SUM($F$19:F57),"")</f>
        <v/>
      </c>
      <c r="I57" s="56" t="str">
        <f t="shared" si="9"/>
        <v/>
      </c>
    </row>
    <row r="58" spans="2:9" s="44" customFormat="1" ht="10.5" customHeight="1" x14ac:dyDescent="0.2">
      <c r="B58" s="45"/>
      <c r="C58" s="51" t="str">
        <f t="shared" si="4"/>
        <v/>
      </c>
      <c r="D58" s="52" t="str">
        <f t="shared" si="6"/>
        <v/>
      </c>
      <c r="E58" s="53" t="str">
        <f t="shared" si="7"/>
        <v/>
      </c>
      <c r="F58" s="52" t="str">
        <f t="shared" si="8"/>
        <v/>
      </c>
      <c r="G58" s="54"/>
      <c r="H58" s="55" t="str">
        <f>IF(C58&lt;=$E$7*$E$8,SUM($F$19:F58),"")</f>
        <v/>
      </c>
      <c r="I58" s="56" t="str">
        <f t="shared" si="9"/>
        <v/>
      </c>
    </row>
    <row r="59" spans="2:9" s="44" customFormat="1" ht="10.5" customHeight="1" x14ac:dyDescent="0.2">
      <c r="B59" s="45"/>
      <c r="C59" s="51" t="str">
        <f t="shared" si="4"/>
        <v/>
      </c>
      <c r="D59" s="52" t="str">
        <f t="shared" si="6"/>
        <v/>
      </c>
      <c r="E59" s="53" t="str">
        <f t="shared" si="7"/>
        <v/>
      </c>
      <c r="F59" s="52" t="str">
        <f t="shared" si="8"/>
        <v/>
      </c>
      <c r="G59" s="54"/>
      <c r="H59" s="55" t="str">
        <f>IF(C59&lt;=$E$7*$E$8,SUM($F$19:F59),"")</f>
        <v/>
      </c>
      <c r="I59" s="56" t="str">
        <f t="shared" si="9"/>
        <v/>
      </c>
    </row>
    <row r="60" spans="2:9" s="44" customFormat="1" ht="10.5" customHeight="1" x14ac:dyDescent="0.2">
      <c r="B60" s="45"/>
      <c r="C60" s="51" t="str">
        <f t="shared" si="4"/>
        <v/>
      </c>
      <c r="D60" s="52" t="str">
        <f t="shared" si="6"/>
        <v/>
      </c>
      <c r="E60" s="53" t="str">
        <f t="shared" si="7"/>
        <v/>
      </c>
      <c r="F60" s="52" t="str">
        <f t="shared" si="8"/>
        <v/>
      </c>
      <c r="G60" s="54"/>
      <c r="H60" s="55" t="str">
        <f>IF(C60&lt;=$E$7*$E$8,SUM($F$19:F60),"")</f>
        <v/>
      </c>
      <c r="I60" s="56" t="str">
        <f t="shared" si="9"/>
        <v/>
      </c>
    </row>
    <row r="61" spans="2:9" s="44" customFormat="1" ht="10.5" customHeight="1" x14ac:dyDescent="0.2">
      <c r="B61" s="45"/>
      <c r="C61" s="51" t="str">
        <f t="shared" si="4"/>
        <v/>
      </c>
      <c r="D61" s="52" t="str">
        <f t="shared" si="6"/>
        <v/>
      </c>
      <c r="E61" s="53" t="str">
        <f t="shared" si="7"/>
        <v/>
      </c>
      <c r="F61" s="52" t="str">
        <f t="shared" si="8"/>
        <v/>
      </c>
      <c r="G61" s="54"/>
      <c r="H61" s="55" t="str">
        <f>IF(C61&lt;=$E$7*$E$8,SUM($F$19:F61),"")</f>
        <v/>
      </c>
      <c r="I61" s="56" t="str">
        <f t="shared" si="9"/>
        <v/>
      </c>
    </row>
    <row r="62" spans="2:9" s="44" customFormat="1" ht="10.5" customHeight="1" x14ac:dyDescent="0.2">
      <c r="B62" s="45"/>
      <c r="C62" s="51" t="str">
        <f t="shared" si="4"/>
        <v/>
      </c>
      <c r="D62" s="52" t="str">
        <f t="shared" si="6"/>
        <v/>
      </c>
      <c r="E62" s="53" t="str">
        <f t="shared" si="7"/>
        <v/>
      </c>
      <c r="F62" s="52" t="str">
        <f t="shared" si="8"/>
        <v/>
      </c>
      <c r="G62" s="54"/>
      <c r="H62" s="55" t="str">
        <f>IF(C62&lt;=$E$7*$E$8,SUM($F$19:F62),"")</f>
        <v/>
      </c>
      <c r="I62" s="56" t="str">
        <f t="shared" si="9"/>
        <v/>
      </c>
    </row>
    <row r="63" spans="2:9" s="44" customFormat="1" ht="10.5" customHeight="1" x14ac:dyDescent="0.2">
      <c r="B63" s="45"/>
      <c r="C63" s="51" t="str">
        <f t="shared" si="4"/>
        <v/>
      </c>
      <c r="D63" s="52" t="str">
        <f t="shared" si="6"/>
        <v/>
      </c>
      <c r="E63" s="53" t="str">
        <f t="shared" si="7"/>
        <v/>
      </c>
      <c r="F63" s="52" t="str">
        <f t="shared" si="8"/>
        <v/>
      </c>
      <c r="G63" s="54"/>
      <c r="H63" s="55" t="str">
        <f>IF(C63&lt;=$E$7*$E$8,SUM($F$19:F63),"")</f>
        <v/>
      </c>
      <c r="I63" s="56" t="str">
        <f t="shared" si="9"/>
        <v/>
      </c>
    </row>
    <row r="64" spans="2:9" s="44" customFormat="1" ht="10.5" customHeight="1" x14ac:dyDescent="0.2">
      <c r="B64" s="45"/>
      <c r="C64" s="51" t="str">
        <f t="shared" si="4"/>
        <v/>
      </c>
      <c r="D64" s="52" t="str">
        <f t="shared" si="6"/>
        <v/>
      </c>
      <c r="E64" s="53" t="str">
        <f t="shared" si="7"/>
        <v/>
      </c>
      <c r="F64" s="52" t="str">
        <f t="shared" si="8"/>
        <v/>
      </c>
      <c r="G64" s="54"/>
      <c r="H64" s="55" t="str">
        <f>IF(C64&lt;=$E$7*$E$8,SUM($F$19:F64),"")</f>
        <v/>
      </c>
      <c r="I64" s="56" t="str">
        <f t="shared" si="9"/>
        <v/>
      </c>
    </row>
    <row r="65" spans="2:9" s="44" customFormat="1" ht="10.5" customHeight="1" x14ac:dyDescent="0.2">
      <c r="B65" s="45"/>
      <c r="C65" s="51" t="str">
        <f t="shared" si="4"/>
        <v/>
      </c>
      <c r="D65" s="52" t="str">
        <f t="shared" si="6"/>
        <v/>
      </c>
      <c r="E65" s="53" t="str">
        <f t="shared" si="7"/>
        <v/>
      </c>
      <c r="F65" s="52" t="str">
        <f t="shared" si="8"/>
        <v/>
      </c>
      <c r="G65" s="54"/>
      <c r="H65" s="55" t="str">
        <f>IF(C65&lt;=$E$7*$E$8,SUM($F$19:F65),"")</f>
        <v/>
      </c>
      <c r="I65" s="56" t="str">
        <f t="shared" si="9"/>
        <v/>
      </c>
    </row>
    <row r="66" spans="2:9" s="44" customFormat="1" ht="10.5" customHeight="1" x14ac:dyDescent="0.2">
      <c r="B66" s="45"/>
      <c r="C66" s="51" t="str">
        <f t="shared" si="4"/>
        <v/>
      </c>
      <c r="D66" s="52" t="str">
        <f t="shared" si="6"/>
        <v/>
      </c>
      <c r="E66" s="53" t="str">
        <f t="shared" si="7"/>
        <v/>
      </c>
      <c r="F66" s="52" t="str">
        <f t="shared" si="8"/>
        <v/>
      </c>
      <c r="G66" s="54"/>
      <c r="H66" s="55" t="str">
        <f>IF(C66&lt;=$E$7*$E$8,SUM($F$19:F66),"")</f>
        <v/>
      </c>
      <c r="I66" s="56" t="str">
        <f t="shared" si="9"/>
        <v/>
      </c>
    </row>
    <row r="67" spans="2:9" s="44" customFormat="1" ht="10.5" customHeight="1" x14ac:dyDescent="0.2">
      <c r="B67" s="45"/>
      <c r="C67" s="51" t="str">
        <f t="shared" si="4"/>
        <v/>
      </c>
      <c r="D67" s="52" t="str">
        <f t="shared" si="6"/>
        <v/>
      </c>
      <c r="E67" s="53" t="str">
        <f t="shared" si="7"/>
        <v/>
      </c>
      <c r="F67" s="52" t="str">
        <f t="shared" si="8"/>
        <v/>
      </c>
      <c r="G67" s="54"/>
      <c r="H67" s="55" t="str">
        <f>IF(C67&lt;=$E$7*$E$8,SUM($F$19:F67),"")</f>
        <v/>
      </c>
      <c r="I67" s="56" t="str">
        <f t="shared" si="9"/>
        <v/>
      </c>
    </row>
    <row r="68" spans="2:9" s="44" customFormat="1" ht="10.5" customHeight="1" x14ac:dyDescent="0.2">
      <c r="B68" s="45"/>
      <c r="C68" s="51" t="str">
        <f t="shared" si="4"/>
        <v/>
      </c>
      <c r="D68" s="52" t="str">
        <f t="shared" si="6"/>
        <v/>
      </c>
      <c r="E68" s="53" t="str">
        <f t="shared" si="7"/>
        <v/>
      </c>
      <c r="F68" s="52" t="str">
        <f t="shared" si="8"/>
        <v/>
      </c>
      <c r="G68" s="54"/>
      <c r="H68" s="55" t="str">
        <f>IF(C68&lt;=$E$7*$E$8,SUM($F$19:F68),"")</f>
        <v/>
      </c>
      <c r="I68" s="56" t="str">
        <f t="shared" si="9"/>
        <v/>
      </c>
    </row>
    <row r="69" spans="2:9" s="44" customFormat="1" ht="10.5" customHeight="1" x14ac:dyDescent="0.2">
      <c r="B69" s="45"/>
      <c r="C69" s="51" t="str">
        <f t="shared" si="4"/>
        <v/>
      </c>
      <c r="D69" s="52" t="str">
        <f t="shared" si="6"/>
        <v/>
      </c>
      <c r="E69" s="53" t="str">
        <f t="shared" si="7"/>
        <v/>
      </c>
      <c r="F69" s="52" t="str">
        <f t="shared" si="8"/>
        <v/>
      </c>
      <c r="G69" s="54"/>
      <c r="H69" s="55" t="str">
        <f>IF(C69&lt;=$E$7*$E$8,SUM($F$19:F69),"")</f>
        <v/>
      </c>
      <c r="I69" s="56" t="str">
        <f t="shared" si="9"/>
        <v/>
      </c>
    </row>
    <row r="70" spans="2:9" s="44" customFormat="1" ht="10.5" customHeight="1" x14ac:dyDescent="0.2">
      <c r="B70" s="45"/>
      <c r="C70" s="51" t="str">
        <f t="shared" si="4"/>
        <v/>
      </c>
      <c r="D70" s="52" t="str">
        <f t="shared" si="6"/>
        <v/>
      </c>
      <c r="E70" s="53" t="str">
        <f t="shared" si="7"/>
        <v/>
      </c>
      <c r="F70" s="52" t="str">
        <f t="shared" si="8"/>
        <v/>
      </c>
      <c r="G70" s="54"/>
      <c r="H70" s="55" t="str">
        <f>IF(C70&lt;=$E$7*$E$8,SUM($F$19:F70),"")</f>
        <v/>
      </c>
      <c r="I70" s="56" t="str">
        <f t="shared" si="9"/>
        <v/>
      </c>
    </row>
    <row r="71" spans="2:9" s="44" customFormat="1" ht="10.5" customHeight="1" x14ac:dyDescent="0.2">
      <c r="B71" s="45"/>
      <c r="C71" s="51" t="str">
        <f t="shared" si="4"/>
        <v/>
      </c>
      <c r="D71" s="52" t="str">
        <f t="shared" si="6"/>
        <v/>
      </c>
      <c r="E71" s="53" t="str">
        <f t="shared" si="7"/>
        <v/>
      </c>
      <c r="F71" s="52" t="str">
        <f t="shared" si="8"/>
        <v/>
      </c>
      <c r="G71" s="54"/>
      <c r="H71" s="55" t="str">
        <f>IF(C71&lt;=$E$7*$E$8,SUM($F$19:F71),"")</f>
        <v/>
      </c>
      <c r="I71" s="56" t="str">
        <f t="shared" si="9"/>
        <v/>
      </c>
    </row>
    <row r="72" spans="2:9" s="44" customFormat="1" ht="10.5" customHeight="1" x14ac:dyDescent="0.2">
      <c r="B72" s="45"/>
      <c r="C72" s="51" t="str">
        <f t="shared" si="4"/>
        <v/>
      </c>
      <c r="D72" s="52" t="str">
        <f t="shared" si="6"/>
        <v/>
      </c>
      <c r="E72" s="53" t="str">
        <f t="shared" si="7"/>
        <v/>
      </c>
      <c r="F72" s="52" t="str">
        <f t="shared" si="8"/>
        <v/>
      </c>
      <c r="G72" s="54"/>
      <c r="H72" s="55" t="str">
        <f>IF(C72&lt;=$E$7*$E$8,SUM($F$19:F72),"")</f>
        <v/>
      </c>
      <c r="I72" s="56" t="str">
        <f t="shared" si="9"/>
        <v/>
      </c>
    </row>
    <row r="73" spans="2:9" s="44" customFormat="1" ht="10.5" customHeight="1" x14ac:dyDescent="0.2">
      <c r="B73" s="45"/>
      <c r="C73" s="51" t="str">
        <f t="shared" si="4"/>
        <v/>
      </c>
      <c r="D73" s="52" t="str">
        <f t="shared" si="6"/>
        <v/>
      </c>
      <c r="E73" s="53" t="str">
        <f t="shared" si="7"/>
        <v/>
      </c>
      <c r="F73" s="52" t="str">
        <f t="shared" si="8"/>
        <v/>
      </c>
      <c r="G73" s="54"/>
      <c r="H73" s="55" t="str">
        <f>IF(C73&lt;=$E$7*$E$8,SUM($F$19:F73),"")</f>
        <v/>
      </c>
      <c r="I73" s="56" t="str">
        <f t="shared" si="9"/>
        <v/>
      </c>
    </row>
    <row r="74" spans="2:9" s="44" customFormat="1" ht="10.5" customHeight="1" x14ac:dyDescent="0.2">
      <c r="B74" s="45"/>
      <c r="C74" s="51" t="str">
        <f t="shared" si="4"/>
        <v/>
      </c>
      <c r="D74" s="52" t="str">
        <f t="shared" si="6"/>
        <v/>
      </c>
      <c r="E74" s="53" t="str">
        <f t="shared" si="7"/>
        <v/>
      </c>
      <c r="F74" s="52" t="str">
        <f t="shared" si="8"/>
        <v/>
      </c>
      <c r="G74" s="54"/>
      <c r="H74" s="55" t="str">
        <f>IF(C74&lt;=$E$7*$E$8,SUM($F$19:F74),"")</f>
        <v/>
      </c>
      <c r="I74" s="56" t="str">
        <f t="shared" si="9"/>
        <v/>
      </c>
    </row>
    <row r="75" spans="2:9" s="44" customFormat="1" ht="10.5" customHeight="1" x14ac:dyDescent="0.2">
      <c r="B75" s="45"/>
      <c r="C75" s="51" t="str">
        <f t="shared" si="4"/>
        <v/>
      </c>
      <c r="D75" s="52" t="str">
        <f t="shared" si="6"/>
        <v/>
      </c>
      <c r="E75" s="53" t="str">
        <f t="shared" si="7"/>
        <v/>
      </c>
      <c r="F75" s="52" t="str">
        <f t="shared" si="8"/>
        <v/>
      </c>
      <c r="G75" s="54"/>
      <c r="H75" s="55" t="str">
        <f>IF(C75&lt;=$E$7*$E$8,SUM($F$19:F75),"")</f>
        <v/>
      </c>
      <c r="I75" s="56" t="str">
        <f t="shared" si="9"/>
        <v/>
      </c>
    </row>
    <row r="76" spans="2:9" s="44" customFormat="1" ht="10.5" customHeight="1" x14ac:dyDescent="0.2">
      <c r="B76" s="45"/>
      <c r="C76" s="51" t="str">
        <f t="shared" si="4"/>
        <v/>
      </c>
      <c r="D76" s="52" t="str">
        <f t="shared" si="6"/>
        <v/>
      </c>
      <c r="E76" s="53" t="str">
        <f t="shared" si="7"/>
        <v/>
      </c>
      <c r="F76" s="52" t="str">
        <f t="shared" si="8"/>
        <v/>
      </c>
      <c r="G76" s="54"/>
      <c r="H76" s="55" t="str">
        <f>IF(C76&lt;=$E$7*$E$8,SUM($F$19:F76),"")</f>
        <v/>
      </c>
      <c r="I76" s="56" t="str">
        <f t="shared" si="9"/>
        <v/>
      </c>
    </row>
    <row r="77" spans="2:9" s="44" customFormat="1" ht="10.5" customHeight="1" x14ac:dyDescent="0.2">
      <c r="B77" s="45"/>
      <c r="C77" s="51" t="str">
        <f t="shared" si="4"/>
        <v/>
      </c>
      <c r="D77" s="52" t="str">
        <f t="shared" si="6"/>
        <v/>
      </c>
      <c r="E77" s="53" t="str">
        <f t="shared" si="7"/>
        <v/>
      </c>
      <c r="F77" s="52" t="str">
        <f t="shared" si="8"/>
        <v/>
      </c>
      <c r="G77" s="54"/>
      <c r="H77" s="55" t="str">
        <f>IF(C77&lt;=$E$7*$E$8,SUM($F$19:F77),"")</f>
        <v/>
      </c>
      <c r="I77" s="56">
        <v>370</v>
      </c>
    </row>
    <row r="78" spans="2:9" s="44" customFormat="1" ht="10.5" customHeight="1" thickBot="1" x14ac:dyDescent="0.25">
      <c r="B78" s="45"/>
      <c r="C78" s="57" t="str">
        <f t="shared" si="4"/>
        <v/>
      </c>
      <c r="D78" s="58" t="str">
        <f t="shared" si="6"/>
        <v/>
      </c>
      <c r="E78" s="59" t="str">
        <f t="shared" si="7"/>
        <v/>
      </c>
      <c r="F78" s="58" t="str">
        <f t="shared" si="8"/>
        <v/>
      </c>
      <c r="G78" s="54"/>
      <c r="H78" s="60" t="str">
        <f>IF(C78&lt;=$E$7*$E$8,SUM($F$19:F78),"")</f>
        <v/>
      </c>
      <c r="I78" s="61">
        <v>0</v>
      </c>
    </row>
    <row r="79" spans="2:9" ht="10.5" customHeight="1" thickBot="1" x14ac:dyDescent="0.25">
      <c r="B79" s="62"/>
      <c r="C79" s="63"/>
      <c r="D79" s="64"/>
      <c r="E79" s="64"/>
      <c r="F79" s="64"/>
      <c r="G79" s="65"/>
      <c r="H79" s="64"/>
      <c r="I79" s="64"/>
    </row>
    <row r="80" spans="2:9" ht="10.5" customHeight="1" x14ac:dyDescent="0.2">
      <c r="D80" s="66"/>
      <c r="E80" s="66"/>
      <c r="F80" s="66"/>
      <c r="G80" s="66"/>
      <c r="H80" s="66"/>
      <c r="I80" s="66"/>
    </row>
    <row r="81" spans="4:9" ht="10.5" customHeight="1" x14ac:dyDescent="0.2">
      <c r="D81" s="66"/>
      <c r="E81" s="66"/>
      <c r="F81" s="66"/>
      <c r="G81" s="66"/>
      <c r="H81" s="66"/>
      <c r="I81" s="66"/>
    </row>
    <row r="82" spans="4:9" ht="10.5" customHeight="1" x14ac:dyDescent="0.2">
      <c r="D82" s="66"/>
      <c r="E82" s="66"/>
      <c r="F82" s="66"/>
      <c r="G82" s="66"/>
      <c r="H82" s="66"/>
      <c r="I82" s="66"/>
    </row>
    <row r="83" spans="4:9" ht="10.5" customHeight="1" x14ac:dyDescent="0.2">
      <c r="D83" s="66"/>
      <c r="E83" s="66"/>
      <c r="F83" s="66"/>
      <c r="G83" s="66"/>
      <c r="H83" s="66"/>
      <c r="I83" s="66"/>
    </row>
    <row r="84" spans="4:9" ht="10.5" customHeight="1" x14ac:dyDescent="0.2">
      <c r="D84" s="66"/>
      <c r="E84" s="66"/>
      <c r="F84" s="66"/>
      <c r="G84" s="66"/>
      <c r="H84" s="66"/>
      <c r="I84" s="66"/>
    </row>
    <row r="85" spans="4:9" ht="10.5" customHeight="1" x14ac:dyDescent="0.2">
      <c r="D85" s="66"/>
      <c r="E85" s="66"/>
      <c r="F85" s="66"/>
      <c r="G85" s="66"/>
      <c r="H85" s="66"/>
      <c r="I85" s="66"/>
    </row>
    <row r="86" spans="4:9" ht="10.5" customHeight="1" x14ac:dyDescent="0.2">
      <c r="D86" s="66"/>
      <c r="E86" s="66"/>
      <c r="F86" s="66"/>
      <c r="G86" s="66"/>
      <c r="H86" s="66"/>
      <c r="I86" s="66"/>
    </row>
    <row r="87" spans="4:9" ht="10.5" customHeight="1" x14ac:dyDescent="0.2">
      <c r="D87" s="66"/>
      <c r="E87" s="66"/>
      <c r="F87" s="66"/>
      <c r="G87" s="66"/>
      <c r="H87" s="66"/>
      <c r="I87" s="66"/>
    </row>
    <row r="88" spans="4:9" ht="10.5" customHeight="1" x14ac:dyDescent="0.2">
      <c r="D88" s="66"/>
      <c r="E88" s="66"/>
      <c r="F88" s="66"/>
      <c r="G88" s="66"/>
      <c r="H88" s="66"/>
      <c r="I88" s="66"/>
    </row>
    <row r="89" spans="4:9" ht="10.5" customHeight="1" x14ac:dyDescent="0.2">
      <c r="D89" s="66"/>
      <c r="E89" s="66"/>
      <c r="F89" s="66"/>
      <c r="G89" s="66"/>
      <c r="H89" s="66"/>
      <c r="I89" s="66"/>
    </row>
    <row r="90" spans="4:9" ht="10.5" customHeight="1" x14ac:dyDescent="0.2">
      <c r="D90" s="66"/>
      <c r="E90" s="66"/>
      <c r="F90" s="66"/>
      <c r="G90" s="66"/>
      <c r="H90" s="66"/>
      <c r="I90" s="66"/>
    </row>
    <row r="91" spans="4:9" ht="10.5" customHeight="1" x14ac:dyDescent="0.2">
      <c r="D91" s="66"/>
      <c r="E91" s="66"/>
      <c r="F91" s="66"/>
      <c r="G91" s="66"/>
      <c r="H91" s="66"/>
      <c r="I91" s="66"/>
    </row>
    <row r="92" spans="4:9" ht="10.5" customHeight="1" x14ac:dyDescent="0.2">
      <c r="D92" s="66"/>
      <c r="E92" s="66"/>
      <c r="F92" s="66"/>
      <c r="G92" s="66"/>
      <c r="H92" s="66"/>
      <c r="I92" s="66"/>
    </row>
    <row r="93" spans="4:9" ht="10.5" customHeight="1" x14ac:dyDescent="0.2">
      <c r="D93" s="66"/>
      <c r="E93" s="66"/>
      <c r="F93" s="66"/>
      <c r="G93" s="66"/>
      <c r="H93" s="66"/>
      <c r="I93" s="66"/>
    </row>
    <row r="94" spans="4:9" ht="10.5" customHeight="1" x14ac:dyDescent="0.2">
      <c r="D94" s="66"/>
      <c r="E94" s="66"/>
      <c r="F94" s="66"/>
      <c r="G94" s="66"/>
      <c r="H94" s="66"/>
      <c r="I94" s="66"/>
    </row>
    <row r="95" spans="4:9" ht="10.5" customHeight="1" x14ac:dyDescent="0.2">
      <c r="D95" s="66"/>
      <c r="E95" s="66"/>
      <c r="F95" s="66"/>
      <c r="G95" s="66"/>
      <c r="H95" s="66"/>
      <c r="I95" s="66"/>
    </row>
    <row r="96" spans="4:9" ht="10.5" customHeight="1" x14ac:dyDescent="0.2">
      <c r="D96" s="66"/>
      <c r="E96" s="66"/>
      <c r="F96" s="66"/>
      <c r="G96" s="66"/>
      <c r="H96" s="66"/>
      <c r="I96" s="66"/>
    </row>
    <row r="97" spans="4:9" ht="10.5" customHeight="1" x14ac:dyDescent="0.2">
      <c r="D97" s="66"/>
      <c r="E97" s="66"/>
      <c r="F97" s="66"/>
      <c r="G97" s="66"/>
      <c r="H97" s="66"/>
      <c r="I97" s="66"/>
    </row>
    <row r="98" spans="4:9" ht="10.5" customHeight="1" x14ac:dyDescent="0.2">
      <c r="D98" s="66"/>
      <c r="E98" s="66"/>
      <c r="F98" s="66"/>
      <c r="G98" s="66"/>
      <c r="H98" s="66"/>
      <c r="I98" s="66"/>
    </row>
    <row r="99" spans="4:9" ht="10.5" customHeight="1" x14ac:dyDescent="0.2">
      <c r="D99" s="66"/>
      <c r="E99" s="66"/>
      <c r="F99" s="66"/>
      <c r="G99" s="66"/>
      <c r="H99" s="66"/>
    </row>
    <row r="100" spans="4:9" ht="10.5" customHeight="1" x14ac:dyDescent="0.2">
      <c r="D100" s="66"/>
      <c r="E100" s="66"/>
      <c r="F100" s="66"/>
      <c r="G100" s="66"/>
      <c r="H100" s="66"/>
    </row>
    <row r="101" spans="4:9" ht="10.5" customHeight="1" x14ac:dyDescent="0.2">
      <c r="D101" s="66"/>
      <c r="E101" s="66"/>
      <c r="F101" s="66"/>
      <c r="G101" s="66"/>
      <c r="H101" s="66"/>
    </row>
    <row r="102" spans="4:9" ht="10.5" customHeight="1" x14ac:dyDescent="0.2">
      <c r="D102" s="66"/>
      <c r="E102" s="66"/>
      <c r="F102" s="66"/>
      <c r="G102" s="66"/>
      <c r="H102" s="66"/>
    </row>
    <row r="103" spans="4:9" ht="10.5" customHeight="1" x14ac:dyDescent="0.2">
      <c r="D103" s="66"/>
      <c r="E103" s="66"/>
      <c r="F103" s="66"/>
      <c r="G103" s="66"/>
      <c r="H103" s="66"/>
    </row>
    <row r="104" spans="4:9" ht="10.5" customHeight="1" x14ac:dyDescent="0.2">
      <c r="D104" s="66"/>
      <c r="E104" s="66"/>
      <c r="F104" s="66"/>
      <c r="G104" s="66"/>
      <c r="H104" s="66"/>
    </row>
    <row r="105" spans="4:9" ht="10.5" customHeight="1" x14ac:dyDescent="0.2">
      <c r="D105" s="66"/>
      <c r="E105" s="66"/>
      <c r="F105" s="66"/>
      <c r="G105" s="66"/>
      <c r="H105" s="66"/>
    </row>
    <row r="106" spans="4:9" ht="10.5" customHeight="1" x14ac:dyDescent="0.2">
      <c r="D106" s="66"/>
      <c r="E106" s="66"/>
      <c r="F106" s="66"/>
      <c r="G106" s="66"/>
      <c r="H106" s="66"/>
    </row>
    <row r="107" spans="4:9" ht="10.5" customHeight="1" x14ac:dyDescent="0.2">
      <c r="D107" s="66"/>
      <c r="E107" s="66"/>
      <c r="F107" s="66"/>
      <c r="G107" s="66"/>
      <c r="H107" s="66"/>
    </row>
    <row r="108" spans="4:9" ht="10.5" customHeight="1" x14ac:dyDescent="0.2">
      <c r="D108" s="66"/>
      <c r="E108" s="66"/>
      <c r="F108" s="66"/>
      <c r="G108" s="66"/>
      <c r="H108" s="66"/>
    </row>
    <row r="109" spans="4:9" ht="10.5" customHeight="1" x14ac:dyDescent="0.2">
      <c r="D109" s="66"/>
      <c r="E109" s="66"/>
      <c r="F109" s="66"/>
      <c r="G109" s="66"/>
      <c r="H109" s="66"/>
    </row>
    <row r="110" spans="4:9" ht="10.5" customHeight="1" x14ac:dyDescent="0.2">
      <c r="D110" s="66"/>
      <c r="E110" s="66"/>
      <c r="F110" s="66"/>
      <c r="G110" s="66"/>
      <c r="H110" s="66"/>
    </row>
    <row r="111" spans="4:9" ht="10.5" customHeight="1" x14ac:dyDescent="0.2">
      <c r="D111" s="66"/>
      <c r="E111" s="66"/>
      <c r="F111" s="66"/>
      <c r="G111" s="66"/>
      <c r="H111" s="66"/>
    </row>
    <row r="112" spans="4:9" ht="10.5" customHeight="1" x14ac:dyDescent="0.2">
      <c r="D112" s="66"/>
      <c r="E112" s="66"/>
      <c r="F112" s="66"/>
      <c r="G112" s="66"/>
      <c r="H112" s="66"/>
    </row>
    <row r="113" spans="4:8" ht="10.5" customHeight="1" x14ac:dyDescent="0.2">
      <c r="D113" s="66"/>
      <c r="E113" s="66"/>
      <c r="F113" s="66"/>
      <c r="G113" s="66"/>
      <c r="H113" s="66"/>
    </row>
    <row r="114" spans="4:8" ht="10.5" customHeight="1" x14ac:dyDescent="0.2">
      <c r="D114" s="66"/>
      <c r="E114" s="66"/>
      <c r="F114" s="66"/>
      <c r="G114" s="66"/>
      <c r="H114" s="66"/>
    </row>
    <row r="115" spans="4:8" ht="10.5" customHeight="1" x14ac:dyDescent="0.2">
      <c r="D115" s="66"/>
      <c r="E115" s="66"/>
      <c r="F115" s="66"/>
      <c r="G115" s="66"/>
      <c r="H115" s="66"/>
    </row>
    <row r="116" spans="4:8" ht="10.5" customHeight="1" x14ac:dyDescent="0.2">
      <c r="D116" s="66"/>
      <c r="E116" s="66"/>
      <c r="F116" s="66"/>
      <c r="G116" s="66"/>
      <c r="H116" s="66"/>
    </row>
    <row r="117" spans="4:8" ht="10.5" customHeight="1" x14ac:dyDescent="0.2">
      <c r="D117" s="66"/>
      <c r="E117" s="66"/>
      <c r="F117" s="66"/>
      <c r="G117" s="66"/>
      <c r="H117" s="66"/>
    </row>
    <row r="118" spans="4:8" ht="10.5" customHeight="1" x14ac:dyDescent="0.2">
      <c r="D118" s="66"/>
      <c r="E118" s="66"/>
      <c r="F118" s="66"/>
      <c r="G118" s="66"/>
      <c r="H118" s="66"/>
    </row>
    <row r="119" spans="4:8" ht="10.5" customHeight="1" x14ac:dyDescent="0.2">
      <c r="D119" s="66"/>
      <c r="E119" s="66"/>
      <c r="F119" s="66"/>
      <c r="G119" s="66"/>
      <c r="H119" s="66"/>
    </row>
    <row r="120" spans="4:8" ht="10.5" customHeight="1" x14ac:dyDescent="0.2">
      <c r="D120" s="66"/>
      <c r="E120" s="66"/>
      <c r="F120" s="66"/>
      <c r="G120" s="66"/>
      <c r="H120" s="66"/>
    </row>
    <row r="121" spans="4:8" ht="10.5" customHeight="1" x14ac:dyDescent="0.2">
      <c r="D121" s="66"/>
      <c r="E121" s="66"/>
      <c r="F121" s="66"/>
      <c r="G121" s="66"/>
      <c r="H121" s="66"/>
    </row>
    <row r="122" spans="4:8" ht="10.5" customHeight="1" x14ac:dyDescent="0.2">
      <c r="D122" s="66"/>
      <c r="E122" s="66"/>
      <c r="F122" s="66"/>
      <c r="G122" s="66"/>
      <c r="H122" s="66"/>
    </row>
    <row r="123" spans="4:8" ht="10.5" customHeight="1" x14ac:dyDescent="0.2">
      <c r="D123" s="66"/>
      <c r="E123" s="66"/>
      <c r="F123" s="66"/>
      <c r="G123" s="66"/>
      <c r="H123" s="66"/>
    </row>
    <row r="124" spans="4:8" ht="10.5" customHeight="1" x14ac:dyDescent="0.2">
      <c r="D124" s="66"/>
      <c r="E124" s="66"/>
      <c r="F124" s="66"/>
      <c r="G124" s="66"/>
      <c r="H124" s="66"/>
    </row>
    <row r="125" spans="4:8" ht="10.5" customHeight="1" x14ac:dyDescent="0.2">
      <c r="D125" s="66"/>
      <c r="E125" s="66"/>
      <c r="F125" s="66"/>
      <c r="G125" s="66"/>
      <c r="H125" s="66"/>
    </row>
    <row r="126" spans="4:8" ht="10.5" customHeight="1" x14ac:dyDescent="0.2">
      <c r="D126" s="66"/>
      <c r="E126" s="66"/>
      <c r="F126" s="66"/>
      <c r="G126" s="66"/>
      <c r="H126" s="66"/>
    </row>
    <row r="127" spans="4:8" ht="10.5" customHeight="1" x14ac:dyDescent="0.2">
      <c r="D127" s="66"/>
      <c r="E127" s="66"/>
      <c r="F127" s="66"/>
      <c r="G127" s="66"/>
      <c r="H127" s="66"/>
    </row>
    <row r="128" spans="4:8" ht="10.5" customHeight="1" x14ac:dyDescent="0.2">
      <c r="D128" s="66"/>
      <c r="E128" s="66"/>
      <c r="F128" s="66"/>
      <c r="G128" s="66"/>
      <c r="H128" s="66"/>
    </row>
    <row r="129" spans="4:8" ht="10.5" customHeight="1" x14ac:dyDescent="0.2">
      <c r="D129" s="66"/>
      <c r="E129" s="66"/>
      <c r="F129" s="66"/>
      <c r="G129" s="66"/>
      <c r="H129" s="66"/>
    </row>
    <row r="130" spans="4:8" ht="10.5" customHeight="1" x14ac:dyDescent="0.2">
      <c r="D130" s="66"/>
      <c r="E130" s="66"/>
      <c r="F130" s="66"/>
      <c r="G130" s="66"/>
      <c r="H130" s="66"/>
    </row>
    <row r="131" spans="4:8" ht="10.5" customHeight="1" x14ac:dyDescent="0.2">
      <c r="D131" s="66"/>
      <c r="E131" s="66"/>
      <c r="F131" s="66"/>
      <c r="G131" s="66"/>
      <c r="H131" s="66"/>
    </row>
    <row r="132" spans="4:8" ht="10.5" customHeight="1" x14ac:dyDescent="0.2">
      <c r="D132" s="66"/>
      <c r="E132" s="66"/>
      <c r="F132" s="66"/>
      <c r="G132" s="66"/>
      <c r="H132" s="66"/>
    </row>
    <row r="133" spans="4:8" ht="10.5" customHeight="1" x14ac:dyDescent="0.2">
      <c r="D133" s="66"/>
      <c r="E133" s="66"/>
      <c r="F133" s="66"/>
      <c r="G133" s="66"/>
      <c r="H133" s="66"/>
    </row>
    <row r="134" spans="4:8" ht="10.5" customHeight="1" x14ac:dyDescent="0.2">
      <c r="D134" s="66"/>
      <c r="E134" s="66"/>
      <c r="F134" s="66"/>
      <c r="G134" s="66"/>
      <c r="H134" s="66"/>
    </row>
    <row r="135" spans="4:8" ht="10.5" customHeight="1" x14ac:dyDescent="0.2">
      <c r="D135" s="66"/>
      <c r="E135" s="66"/>
      <c r="F135" s="66"/>
      <c r="G135" s="66"/>
      <c r="H135" s="66"/>
    </row>
    <row r="136" spans="4:8" ht="10.5" customHeight="1" x14ac:dyDescent="0.2">
      <c r="D136" s="66"/>
      <c r="E136" s="66"/>
      <c r="F136" s="66"/>
      <c r="G136" s="66"/>
      <c r="H136" s="66"/>
    </row>
    <row r="137" spans="4:8" ht="10.5" customHeight="1" x14ac:dyDescent="0.2">
      <c r="D137" s="66"/>
      <c r="E137" s="66"/>
      <c r="F137" s="66"/>
      <c r="G137" s="66"/>
      <c r="H137" s="66"/>
    </row>
    <row r="138" spans="4:8" ht="10.5" customHeight="1" x14ac:dyDescent="0.2">
      <c r="D138" s="66"/>
      <c r="E138" s="66"/>
      <c r="F138" s="66"/>
      <c r="G138" s="66"/>
      <c r="H138" s="66"/>
    </row>
    <row r="139" spans="4:8" ht="10.5" customHeight="1" x14ac:dyDescent="0.2">
      <c r="D139" s="66"/>
      <c r="E139" s="66"/>
      <c r="F139" s="66"/>
      <c r="G139" s="66"/>
      <c r="H139" s="66"/>
    </row>
    <row r="140" spans="4:8" ht="10.5" customHeight="1" x14ac:dyDescent="0.2">
      <c r="D140" s="66"/>
      <c r="E140" s="66"/>
      <c r="F140" s="66"/>
      <c r="G140" s="66"/>
      <c r="H140" s="66"/>
    </row>
    <row r="141" spans="4:8" ht="10.5" customHeight="1" x14ac:dyDescent="0.2">
      <c r="D141" s="66"/>
      <c r="E141" s="66"/>
      <c r="F141" s="66"/>
      <c r="G141" s="66"/>
      <c r="H141" s="66"/>
    </row>
    <row r="142" spans="4:8" ht="10.5" customHeight="1" x14ac:dyDescent="0.2">
      <c r="D142" s="66"/>
      <c r="E142" s="66"/>
      <c r="F142" s="66"/>
      <c r="G142" s="66"/>
      <c r="H142" s="66"/>
    </row>
    <row r="143" spans="4:8" ht="10.5" customHeight="1" x14ac:dyDescent="0.2">
      <c r="D143" s="66"/>
      <c r="E143" s="66"/>
      <c r="F143" s="66"/>
      <c r="G143" s="66"/>
      <c r="H143" s="66"/>
    </row>
    <row r="144" spans="4:8" ht="10.5" customHeight="1" x14ac:dyDescent="0.2">
      <c r="D144" s="66"/>
      <c r="E144" s="66"/>
      <c r="F144" s="66"/>
      <c r="G144" s="66"/>
      <c r="H144" s="66"/>
    </row>
    <row r="145" spans="4:8" ht="10.5" customHeight="1" x14ac:dyDescent="0.2">
      <c r="D145" s="66"/>
      <c r="E145" s="66"/>
      <c r="F145" s="66"/>
      <c r="G145" s="66"/>
      <c r="H145" s="66"/>
    </row>
    <row r="146" spans="4:8" ht="10.5" customHeight="1" x14ac:dyDescent="0.2">
      <c r="D146" s="66"/>
      <c r="E146" s="66"/>
      <c r="F146" s="66"/>
      <c r="G146" s="66"/>
      <c r="H146" s="66"/>
    </row>
    <row r="147" spans="4:8" ht="10.5" customHeight="1" x14ac:dyDescent="0.2">
      <c r="D147" s="66"/>
      <c r="E147" s="66"/>
      <c r="F147" s="66"/>
      <c r="G147" s="66"/>
      <c r="H147" s="66"/>
    </row>
    <row r="148" spans="4:8" ht="10.5" customHeight="1" x14ac:dyDescent="0.2">
      <c r="D148" s="66"/>
      <c r="E148" s="66"/>
      <c r="F148" s="66"/>
      <c r="G148" s="66"/>
      <c r="H148" s="66"/>
    </row>
    <row r="149" spans="4:8" ht="10.5" customHeight="1" x14ac:dyDescent="0.2">
      <c r="D149" s="66"/>
      <c r="E149" s="66"/>
      <c r="F149" s="66"/>
      <c r="G149" s="66"/>
      <c r="H149" s="66"/>
    </row>
    <row r="150" spans="4:8" ht="10.5" customHeight="1" x14ac:dyDescent="0.2">
      <c r="D150" s="66"/>
      <c r="E150" s="66"/>
      <c r="F150" s="66"/>
      <c r="G150" s="66"/>
      <c r="H150" s="66"/>
    </row>
    <row r="151" spans="4:8" ht="10.5" customHeight="1" x14ac:dyDescent="0.2">
      <c r="D151" s="66"/>
      <c r="E151" s="66"/>
      <c r="F151" s="66"/>
      <c r="G151" s="66"/>
      <c r="H151" s="66"/>
    </row>
    <row r="152" spans="4:8" ht="10.5" customHeight="1" x14ac:dyDescent="0.2">
      <c r="D152" s="66"/>
      <c r="E152" s="66"/>
      <c r="F152" s="66"/>
      <c r="G152" s="66"/>
      <c r="H152" s="66"/>
    </row>
    <row r="153" spans="4:8" ht="10.5" customHeight="1" x14ac:dyDescent="0.2">
      <c r="D153" s="66"/>
      <c r="E153" s="66"/>
      <c r="F153" s="66"/>
      <c r="G153" s="66"/>
      <c r="H153" s="66"/>
    </row>
    <row r="154" spans="4:8" ht="10.5" customHeight="1" x14ac:dyDescent="0.2">
      <c r="D154" s="66"/>
      <c r="E154" s="66"/>
      <c r="F154" s="66"/>
      <c r="G154" s="66"/>
      <c r="H154" s="66"/>
    </row>
    <row r="155" spans="4:8" ht="10.5" customHeight="1" x14ac:dyDescent="0.2">
      <c r="D155" s="66"/>
      <c r="E155" s="66"/>
      <c r="F155" s="66"/>
      <c r="G155" s="66"/>
      <c r="H155" s="66"/>
    </row>
    <row r="156" spans="4:8" ht="10.5" customHeight="1" x14ac:dyDescent="0.2">
      <c r="D156" s="66"/>
      <c r="E156" s="66"/>
      <c r="F156" s="66"/>
      <c r="G156" s="66"/>
      <c r="H156" s="66"/>
    </row>
    <row r="157" spans="4:8" ht="10.5" customHeight="1" x14ac:dyDescent="0.2">
      <c r="D157" s="66"/>
      <c r="E157" s="66"/>
      <c r="F157" s="66"/>
      <c r="G157" s="66"/>
      <c r="H157" s="66"/>
    </row>
    <row r="158" spans="4:8" ht="10.5" customHeight="1" x14ac:dyDescent="0.2">
      <c r="D158" s="66"/>
      <c r="E158" s="66"/>
      <c r="F158" s="66"/>
      <c r="G158" s="66"/>
      <c r="H158" s="66"/>
    </row>
    <row r="159" spans="4:8" ht="10.5" customHeight="1" x14ac:dyDescent="0.2">
      <c r="D159" s="66"/>
      <c r="E159" s="66"/>
      <c r="F159" s="66"/>
      <c r="G159" s="66"/>
      <c r="H159" s="66"/>
    </row>
    <row r="160" spans="4:8" ht="10.5" customHeight="1" x14ac:dyDescent="0.2">
      <c r="D160" s="66"/>
      <c r="E160" s="66"/>
      <c r="F160" s="66"/>
      <c r="G160" s="66"/>
      <c r="H160" s="66"/>
    </row>
    <row r="161" spans="4:8" ht="10.5" customHeight="1" x14ac:dyDescent="0.2">
      <c r="D161" s="66"/>
      <c r="E161" s="66"/>
      <c r="F161" s="66"/>
      <c r="G161" s="66"/>
      <c r="H161" s="66"/>
    </row>
    <row r="162" spans="4:8" ht="10.5" customHeight="1" x14ac:dyDescent="0.2">
      <c r="D162" s="66"/>
      <c r="E162" s="66"/>
      <c r="F162" s="66"/>
      <c r="G162" s="66"/>
      <c r="H162" s="66"/>
    </row>
    <row r="163" spans="4:8" ht="10.5" customHeight="1" x14ac:dyDescent="0.2">
      <c r="D163" s="66"/>
      <c r="E163" s="66"/>
      <c r="F163" s="66"/>
      <c r="G163" s="66"/>
      <c r="H163" s="66"/>
    </row>
    <row r="164" spans="4:8" ht="10.5" customHeight="1" x14ac:dyDescent="0.2">
      <c r="D164" s="66"/>
      <c r="E164" s="66"/>
      <c r="F164" s="66"/>
      <c r="G164" s="66"/>
      <c r="H164" s="66"/>
    </row>
    <row r="165" spans="4:8" ht="10.5" customHeight="1" x14ac:dyDescent="0.2">
      <c r="D165" s="66"/>
      <c r="E165" s="66"/>
      <c r="F165" s="66"/>
      <c r="G165" s="66"/>
      <c r="H165" s="66"/>
    </row>
    <row r="166" spans="4:8" ht="10.5" customHeight="1" x14ac:dyDescent="0.2">
      <c r="D166" s="66"/>
      <c r="E166" s="66"/>
      <c r="F166" s="66"/>
      <c r="G166" s="66"/>
      <c r="H166" s="66"/>
    </row>
    <row r="167" spans="4:8" ht="10.5" customHeight="1" x14ac:dyDescent="0.2">
      <c r="D167" s="66"/>
      <c r="E167" s="66"/>
      <c r="F167" s="66"/>
      <c r="G167" s="66"/>
      <c r="H167" s="66"/>
    </row>
    <row r="168" spans="4:8" ht="10.5" customHeight="1" x14ac:dyDescent="0.2">
      <c r="D168" s="66"/>
      <c r="E168" s="66"/>
      <c r="F168" s="66"/>
      <c r="G168" s="66"/>
      <c r="H168" s="66"/>
    </row>
    <row r="169" spans="4:8" ht="10.5" customHeight="1" x14ac:dyDescent="0.2">
      <c r="D169" s="66"/>
      <c r="E169" s="66"/>
      <c r="F169" s="66"/>
      <c r="G169" s="66"/>
      <c r="H169" s="66"/>
    </row>
    <row r="170" spans="4:8" ht="10.5" customHeight="1" x14ac:dyDescent="0.2">
      <c r="D170" s="66"/>
      <c r="E170" s="66"/>
      <c r="F170" s="66"/>
      <c r="G170" s="66"/>
      <c r="H170" s="66"/>
    </row>
    <row r="171" spans="4:8" ht="10.5" customHeight="1" x14ac:dyDescent="0.2">
      <c r="D171" s="66"/>
      <c r="E171" s="66"/>
      <c r="F171" s="66"/>
      <c r="G171" s="66"/>
      <c r="H171" s="66"/>
    </row>
    <row r="172" spans="4:8" ht="10.5" customHeight="1" x14ac:dyDescent="0.2">
      <c r="D172" s="66"/>
      <c r="E172" s="66"/>
      <c r="F172" s="66"/>
      <c r="G172" s="66"/>
      <c r="H172" s="66"/>
    </row>
    <row r="173" spans="4:8" ht="10.5" customHeight="1" x14ac:dyDescent="0.2">
      <c r="D173" s="66"/>
      <c r="E173" s="66"/>
      <c r="F173" s="66"/>
      <c r="G173" s="66"/>
      <c r="H173" s="66"/>
    </row>
    <row r="174" spans="4:8" ht="10.5" customHeight="1" x14ac:dyDescent="0.2">
      <c r="D174" s="66"/>
      <c r="E174" s="66"/>
      <c r="F174" s="66"/>
      <c r="G174" s="66"/>
      <c r="H174" s="66"/>
    </row>
    <row r="175" spans="4:8" ht="10.5" customHeight="1" x14ac:dyDescent="0.2">
      <c r="D175" s="66"/>
      <c r="E175" s="66"/>
      <c r="F175" s="66"/>
      <c r="G175" s="66"/>
      <c r="H175" s="66"/>
    </row>
    <row r="176" spans="4:8" ht="10.5" customHeight="1" x14ac:dyDescent="0.2"/>
    <row r="177" ht="10.5" customHeight="1" x14ac:dyDescent="0.2"/>
    <row r="178" ht="10.5" customHeight="1" x14ac:dyDescent="0.2"/>
    <row r="179" ht="10.5" customHeight="1" x14ac:dyDescent="0.2"/>
    <row r="180" ht="10.5" customHeight="1" x14ac:dyDescent="0.2"/>
    <row r="181" ht="10.5" customHeight="1" x14ac:dyDescent="0.2"/>
    <row r="182" ht="10.5" customHeight="1" x14ac:dyDescent="0.2"/>
    <row r="183" ht="10.5" customHeight="1" x14ac:dyDescent="0.2"/>
    <row r="184" ht="10.5" customHeight="1" x14ac:dyDescent="0.2"/>
    <row r="185" ht="10.5" customHeight="1" x14ac:dyDescent="0.2"/>
    <row r="186" ht="10.5" customHeight="1" x14ac:dyDescent="0.2"/>
    <row r="187" ht="10.5" customHeight="1" x14ac:dyDescent="0.2"/>
    <row r="188" ht="10.5" customHeight="1" x14ac:dyDescent="0.2"/>
    <row r="189" ht="10.5" customHeight="1" x14ac:dyDescent="0.2"/>
    <row r="190" ht="10.5" customHeight="1" x14ac:dyDescent="0.2"/>
    <row r="191" ht="10.5" customHeight="1" x14ac:dyDescent="0.2"/>
    <row r="192" ht="10.5" customHeight="1" x14ac:dyDescent="0.2"/>
    <row r="193" ht="10.5" customHeight="1" x14ac:dyDescent="0.2"/>
    <row r="194" ht="10.5" customHeight="1" x14ac:dyDescent="0.2"/>
    <row r="195" ht="10.5" customHeight="1" x14ac:dyDescent="0.2"/>
    <row r="196" ht="10.5" customHeight="1" x14ac:dyDescent="0.2"/>
    <row r="197" ht="10.5" customHeight="1" x14ac:dyDescent="0.2"/>
    <row r="198" ht="10.5" customHeight="1" x14ac:dyDescent="0.2"/>
    <row r="199" ht="10.5" customHeight="1" x14ac:dyDescent="0.2"/>
    <row r="200" ht="10.5" customHeight="1" x14ac:dyDescent="0.2"/>
    <row r="201" ht="10.5" customHeight="1" x14ac:dyDescent="0.2"/>
    <row r="202" ht="10.5" customHeight="1" x14ac:dyDescent="0.2"/>
    <row r="203" ht="10.5" customHeight="1" x14ac:dyDescent="0.2"/>
    <row r="204" ht="10.5" customHeight="1" x14ac:dyDescent="0.2"/>
    <row r="205" ht="10.5" customHeight="1" x14ac:dyDescent="0.2"/>
    <row r="206" ht="10.5" customHeight="1" x14ac:dyDescent="0.2"/>
    <row r="207" ht="10.5" customHeight="1" x14ac:dyDescent="0.2"/>
    <row r="208" ht="10.5" customHeight="1" x14ac:dyDescent="0.2"/>
    <row r="209" ht="10.5" customHeight="1" x14ac:dyDescent="0.2"/>
    <row r="210" ht="10.5" customHeight="1" x14ac:dyDescent="0.2"/>
    <row r="211" ht="10.5" customHeight="1" x14ac:dyDescent="0.2"/>
    <row r="212" ht="10.5" customHeight="1" x14ac:dyDescent="0.2"/>
    <row r="213" ht="10.5" customHeight="1" x14ac:dyDescent="0.2"/>
    <row r="214" ht="10.5" customHeight="1" x14ac:dyDescent="0.2"/>
    <row r="215" ht="10.5" customHeight="1" x14ac:dyDescent="0.2"/>
    <row r="216" ht="10.5" customHeight="1" x14ac:dyDescent="0.2"/>
    <row r="217" ht="10.5" customHeight="1" x14ac:dyDescent="0.2"/>
    <row r="218" ht="10.5" customHeight="1" x14ac:dyDescent="0.2"/>
    <row r="219" ht="10.5" customHeight="1" x14ac:dyDescent="0.2"/>
    <row r="220" ht="10.5" customHeight="1" x14ac:dyDescent="0.2"/>
    <row r="221" ht="10.5" customHeight="1" x14ac:dyDescent="0.2"/>
    <row r="222" ht="10.5" customHeight="1" x14ac:dyDescent="0.2"/>
  </sheetData>
  <sheetProtection algorithmName="SHA-512" hashValue="JT9T9e3RCP23tL+DbuGOdU/RMbb1WxwkZ2qgNbvsQCv3zdtnRYIHyCKt1qT3X+JoGTboSc8+Z+oVStp9SHLMnw==" saltValue="9ks9krk7wQoaIKiKizpugQ==" spinCount="100000" sheet="1" objects="1" scenarios="1"/>
  <mergeCells count="9">
    <mergeCell ref="C11:D11"/>
    <mergeCell ref="C12:D12"/>
    <mergeCell ref="C13:D13"/>
    <mergeCell ref="C5:D5"/>
    <mergeCell ref="C6:D6"/>
    <mergeCell ref="C7:D7"/>
    <mergeCell ref="C8:D8"/>
    <mergeCell ref="C9:D9"/>
    <mergeCell ref="C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>
      <selection activeCell="D3" sqref="D3:D16"/>
    </sheetView>
  </sheetViews>
  <sheetFormatPr baseColWidth="10" defaultColWidth="9.109375" defaultRowHeight="13.2" x14ac:dyDescent="0.25"/>
  <cols>
    <col min="1" max="1" width="45.5546875" style="76" customWidth="1"/>
    <col min="2" max="2" width="28.44140625" style="70" customWidth="1"/>
    <col min="3" max="3" width="16.33203125" style="70" customWidth="1"/>
    <col min="4" max="4" width="16" style="70" customWidth="1"/>
    <col min="5" max="16384" width="9.109375" style="70"/>
  </cols>
  <sheetData>
    <row r="1" spans="1:4" ht="25.5" customHeight="1" thickBot="1" x14ac:dyDescent="0.3">
      <c r="A1" s="131" t="s">
        <v>0</v>
      </c>
      <c r="B1" s="132"/>
      <c r="C1" s="132"/>
      <c r="D1" s="133"/>
    </row>
    <row r="2" spans="1:4" ht="27" thickBot="1" x14ac:dyDescent="0.3">
      <c r="A2" s="74" t="s">
        <v>1</v>
      </c>
      <c r="B2" s="77" t="s">
        <v>2</v>
      </c>
      <c r="C2" s="77" t="s">
        <v>3</v>
      </c>
      <c r="D2" s="77" t="s">
        <v>4</v>
      </c>
    </row>
    <row r="3" spans="1:4" ht="13.8" thickBot="1" x14ac:dyDescent="0.3">
      <c r="A3" s="72" t="s">
        <v>5</v>
      </c>
      <c r="B3" s="68" t="s">
        <v>6</v>
      </c>
      <c r="C3" s="69">
        <f>+D3+D3*Cumplimentación!$C$17</f>
        <v>0</v>
      </c>
      <c r="D3" s="67"/>
    </row>
    <row r="4" spans="1:4" ht="27" thickBot="1" x14ac:dyDescent="0.3">
      <c r="A4" s="134" t="s">
        <v>7</v>
      </c>
      <c r="B4" s="68" t="s">
        <v>8</v>
      </c>
      <c r="C4" s="69">
        <f>+D4+D4*Cumplimentación!$C$17</f>
        <v>0</v>
      </c>
      <c r="D4" s="67"/>
    </row>
    <row r="5" spans="1:4" ht="27" thickBot="1" x14ac:dyDescent="0.3">
      <c r="A5" s="135"/>
      <c r="B5" s="71" t="s">
        <v>9</v>
      </c>
      <c r="C5" s="69">
        <f>+D5+D5*Cumplimentación!$C$17</f>
        <v>0</v>
      </c>
      <c r="D5" s="67"/>
    </row>
    <row r="6" spans="1:4" ht="15.75" customHeight="1" thickBot="1" x14ac:dyDescent="0.3">
      <c r="A6" s="136"/>
      <c r="B6" s="68" t="s">
        <v>10</v>
      </c>
      <c r="C6" s="69">
        <f>+D6+D6*Cumplimentación!$C$17</f>
        <v>0</v>
      </c>
      <c r="D6" s="67"/>
    </row>
    <row r="7" spans="1:4" ht="13.8" thickBot="1" x14ac:dyDescent="0.3">
      <c r="A7" s="129" t="s">
        <v>11</v>
      </c>
      <c r="B7" s="68" t="s">
        <v>12</v>
      </c>
      <c r="C7" s="69">
        <f>+D7+D7*Cumplimentación!$C$17</f>
        <v>0</v>
      </c>
      <c r="D7" s="67"/>
    </row>
    <row r="8" spans="1:4" ht="27" thickBot="1" x14ac:dyDescent="0.3">
      <c r="A8" s="137"/>
      <c r="B8" s="68" t="s">
        <v>13</v>
      </c>
      <c r="C8" s="69">
        <f>+D8+D8*Cumplimentación!$C$17</f>
        <v>0</v>
      </c>
      <c r="D8" s="67"/>
    </row>
    <row r="9" spans="1:4" ht="27" thickBot="1" x14ac:dyDescent="0.3">
      <c r="A9" s="129" t="s">
        <v>14</v>
      </c>
      <c r="B9" s="68" t="s">
        <v>15</v>
      </c>
      <c r="C9" s="69">
        <f>+D9+D9*Cumplimentación!$C$17</f>
        <v>0</v>
      </c>
      <c r="D9" s="67"/>
    </row>
    <row r="10" spans="1:4" ht="15.75" customHeight="1" thickBot="1" x14ac:dyDescent="0.3">
      <c r="A10" s="137"/>
      <c r="B10" s="68" t="s">
        <v>16</v>
      </c>
      <c r="C10" s="69">
        <f>+D10+D10*Cumplimentación!$C$17</f>
        <v>0</v>
      </c>
      <c r="D10" s="67"/>
    </row>
    <row r="11" spans="1:4" ht="27" thickBot="1" x14ac:dyDescent="0.3">
      <c r="A11" s="137"/>
      <c r="B11" s="68" t="s">
        <v>17</v>
      </c>
      <c r="C11" s="69">
        <f>+D11+D11*Cumplimentación!$C$17</f>
        <v>0</v>
      </c>
      <c r="D11" s="67"/>
    </row>
    <row r="12" spans="1:4" ht="40.200000000000003" thickBot="1" x14ac:dyDescent="0.3">
      <c r="A12" s="130"/>
      <c r="B12" s="68" t="s">
        <v>126</v>
      </c>
      <c r="C12" s="69">
        <f>+D12+D12*Cumplimentación!$C$17</f>
        <v>0</v>
      </c>
      <c r="D12" s="67"/>
    </row>
    <row r="13" spans="1:4" ht="40.200000000000003" thickBot="1" x14ac:dyDescent="0.3">
      <c r="A13" s="73" t="s">
        <v>18</v>
      </c>
      <c r="B13" s="68" t="s">
        <v>127</v>
      </c>
      <c r="C13" s="69">
        <f>+D13+D13*Cumplimentación!$C$17</f>
        <v>0</v>
      </c>
      <c r="D13" s="67"/>
    </row>
    <row r="14" spans="1:4" ht="40.200000000000003" thickBot="1" x14ac:dyDescent="0.3">
      <c r="A14" s="73" t="s">
        <v>19</v>
      </c>
      <c r="B14" s="68" t="s">
        <v>128</v>
      </c>
      <c r="C14" s="69">
        <f>+D14+D14*Cumplimentación!$C$17</f>
        <v>0</v>
      </c>
      <c r="D14" s="67"/>
    </row>
    <row r="15" spans="1:4" ht="13.8" thickBot="1" x14ac:dyDescent="0.3">
      <c r="A15" s="129" t="s">
        <v>20</v>
      </c>
      <c r="B15" s="68" t="s">
        <v>129</v>
      </c>
      <c r="C15" s="69">
        <f>+D15+D15*Cumplimentación!$C$17</f>
        <v>0</v>
      </c>
      <c r="D15" s="67"/>
    </row>
    <row r="16" spans="1:4" ht="53.4" thickBot="1" x14ac:dyDescent="0.3">
      <c r="A16" s="130"/>
      <c r="B16" s="68" t="s">
        <v>130</v>
      </c>
      <c r="C16" s="69">
        <f>+D16+D16*Cumplimentación!$C$17</f>
        <v>0</v>
      </c>
      <c r="D16" s="67"/>
    </row>
    <row r="17" spans="1:4" ht="27" customHeight="1" thickBot="1" x14ac:dyDescent="0.3">
      <c r="A17" s="127" t="s">
        <v>124</v>
      </c>
      <c r="B17" s="128"/>
      <c r="C17" s="75">
        <f>SUM(C3:C16)</f>
        <v>0</v>
      </c>
      <c r="D17" s="75">
        <f>SUM(D3:D16)</f>
        <v>0</v>
      </c>
    </row>
  </sheetData>
  <sheetProtection algorithmName="SHA-512" hashValue="H8ooPNMIIqADQtJKURONNz2GGJ5ifqZXaM3zQX4VtHb3V0BRx3YkRtAoWxf32sRD8KS8z4iRdqPieIpYwuay2g==" saltValue="PI4UDyG3lPRa7yVaZw4eGw==" spinCount="100000" sheet="1" objects="1" scenarios="1"/>
  <mergeCells count="6">
    <mergeCell ref="A17:B17"/>
    <mergeCell ref="A15:A16"/>
    <mergeCell ref="A1:D1"/>
    <mergeCell ref="A4:A6"/>
    <mergeCell ref="A7:A8"/>
    <mergeCell ref="A9: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49F5C-5A8F-4E22-B4D5-FF99D0EB7778}">
  <dimension ref="A2:D14"/>
  <sheetViews>
    <sheetView workbookViewId="0">
      <selection activeCell="B12" sqref="B12:B13"/>
    </sheetView>
  </sheetViews>
  <sheetFormatPr baseColWidth="10" defaultColWidth="11.44140625" defaultRowHeight="13.2" x14ac:dyDescent="0.25"/>
  <cols>
    <col min="1" max="1" width="34.5546875" style="70" customWidth="1"/>
    <col min="2" max="2" width="17.33203125" style="70" customWidth="1"/>
    <col min="3" max="3" width="15.88671875" style="70" customWidth="1"/>
    <col min="4" max="4" width="19.33203125" style="70" customWidth="1"/>
    <col min="5" max="16384" width="11.44140625" style="70"/>
  </cols>
  <sheetData>
    <row r="2" spans="1:4" ht="13.8" thickBot="1" x14ac:dyDescent="0.3"/>
    <row r="3" spans="1:4" ht="35.25" customHeight="1" thickTop="1" thickBot="1" x14ac:dyDescent="0.3">
      <c r="A3" s="138" t="s">
        <v>98</v>
      </c>
      <c r="B3" s="139"/>
      <c r="C3" s="139"/>
      <c r="D3" s="140"/>
    </row>
    <row r="4" spans="1:4" ht="24" customHeight="1" thickTop="1" x14ac:dyDescent="0.25">
      <c r="A4" s="87" t="s">
        <v>22</v>
      </c>
      <c r="B4" s="89" t="s">
        <v>23</v>
      </c>
      <c r="C4" s="89" t="s">
        <v>24</v>
      </c>
      <c r="D4" s="82"/>
    </row>
    <row r="5" spans="1:4" ht="24" customHeight="1" x14ac:dyDescent="0.25">
      <c r="A5" s="79" t="s">
        <v>25</v>
      </c>
      <c r="B5" s="78"/>
      <c r="C5" s="81" t="e">
        <f>+B5/$B$8</f>
        <v>#DIV/0!</v>
      </c>
      <c r="D5" s="82"/>
    </row>
    <row r="6" spans="1:4" ht="24" customHeight="1" x14ac:dyDescent="0.25">
      <c r="A6" s="79" t="s">
        <v>26</v>
      </c>
      <c r="B6" s="80">
        <f>+Cumplimentación!C19</f>
        <v>0</v>
      </c>
      <c r="C6" s="81" t="e">
        <f t="shared" ref="C6:C7" si="0">+B6/$B$8</f>
        <v>#DIV/0!</v>
      </c>
      <c r="D6" s="82"/>
    </row>
    <row r="7" spans="1:4" ht="24" customHeight="1" x14ac:dyDescent="0.25">
      <c r="A7" s="79" t="s">
        <v>27</v>
      </c>
      <c r="B7" s="78"/>
      <c r="C7" s="81" t="e">
        <f t="shared" si="0"/>
        <v>#DIV/0!</v>
      </c>
      <c r="D7" s="82"/>
    </row>
    <row r="8" spans="1:4" ht="24" customHeight="1" x14ac:dyDescent="0.25">
      <c r="A8" s="83" t="s">
        <v>28</v>
      </c>
      <c r="B8" s="80">
        <f>SUM(B5:B7)</f>
        <v>0</v>
      </c>
      <c r="C8" s="81" t="e">
        <f>SUM(C5:C7)</f>
        <v>#DIV/0!</v>
      </c>
      <c r="D8" s="82"/>
    </row>
    <row r="9" spans="1:4" ht="21.75" customHeight="1" x14ac:dyDescent="0.25">
      <c r="A9" s="142" t="s">
        <v>29</v>
      </c>
      <c r="B9" s="143"/>
      <c r="C9" s="144"/>
      <c r="D9" s="141"/>
    </row>
    <row r="10" spans="1:4" ht="24" hidden="1" customHeight="1" x14ac:dyDescent="0.25">
      <c r="A10" s="84"/>
      <c r="B10" s="85"/>
      <c r="C10" s="86"/>
      <c r="D10" s="141"/>
    </row>
    <row r="11" spans="1:4" ht="24" customHeight="1" x14ac:dyDescent="0.25">
      <c r="A11" s="87" t="s">
        <v>30</v>
      </c>
      <c r="B11" s="88"/>
      <c r="C11" s="88"/>
      <c r="D11" s="82"/>
    </row>
    <row r="12" spans="1:4" ht="24" customHeight="1" x14ac:dyDescent="0.25">
      <c r="A12" s="79" t="s">
        <v>31</v>
      </c>
      <c r="B12" s="78"/>
      <c r="C12" s="81" t="e">
        <f>+B12/$B$14</f>
        <v>#DIV/0!</v>
      </c>
      <c r="D12" s="82"/>
    </row>
    <row r="13" spans="1:4" ht="24" customHeight="1" x14ac:dyDescent="0.25">
      <c r="A13" s="79" t="s">
        <v>32</v>
      </c>
      <c r="B13" s="78"/>
      <c r="C13" s="81" t="e">
        <f t="shared" ref="C13" si="1">+B13/$B$14</f>
        <v>#DIV/0!</v>
      </c>
      <c r="D13" s="82"/>
    </row>
    <row r="14" spans="1:4" ht="24" customHeight="1" x14ac:dyDescent="0.25">
      <c r="A14" s="79" t="s">
        <v>33</v>
      </c>
      <c r="B14" s="80">
        <f>SUM(B12:B13)</f>
        <v>0</v>
      </c>
      <c r="C14" s="81" t="e">
        <f>SUM(C12:C13)</f>
        <v>#DIV/0!</v>
      </c>
      <c r="D14" s="82"/>
    </row>
  </sheetData>
  <sheetProtection algorithmName="SHA-512" hashValue="IqyOFFWEQBo9ZPI5TyETjV/MJA9TTyVlWdoidTdDqLfSQr6or1iz432U8HKgYhm56bIhKyh/WJrTlp8C+SWs3Q==" saltValue="8N91URPmQmS3Gx6CAb7+lA==" spinCount="100000" sheet="1" objects="1" scenarios="1"/>
  <mergeCells count="3">
    <mergeCell ref="A3:D3"/>
    <mergeCell ref="D9:D10"/>
    <mergeCell ref="A9:C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A4BFE-21D9-4951-A762-412FD171A727}">
  <dimension ref="A1:H39"/>
  <sheetViews>
    <sheetView topLeftCell="A26" zoomScale="130" zoomScaleNormal="130" workbookViewId="0">
      <selection activeCell="E43" sqref="E43"/>
    </sheetView>
  </sheetViews>
  <sheetFormatPr baseColWidth="10" defaultRowHeight="14.4" x14ac:dyDescent="0.3"/>
  <cols>
    <col min="3" max="3" width="16.5546875" customWidth="1"/>
    <col min="5" max="5" width="11.33203125" bestFit="1" customWidth="1"/>
    <col min="6" max="7" width="12.109375" bestFit="1" customWidth="1"/>
    <col min="8" max="8" width="13" bestFit="1" customWidth="1"/>
  </cols>
  <sheetData>
    <row r="1" spans="1:8" ht="15.75" customHeight="1" thickBot="1" x14ac:dyDescent="0.35">
      <c r="A1" s="145" t="s">
        <v>34</v>
      </c>
      <c r="B1" s="146"/>
      <c r="C1" s="147"/>
      <c r="D1" s="111" t="s">
        <v>35</v>
      </c>
      <c r="E1" s="111" t="s">
        <v>36</v>
      </c>
      <c r="F1" s="111" t="s">
        <v>37</v>
      </c>
      <c r="G1" s="111" t="s">
        <v>38</v>
      </c>
      <c r="H1" s="111" t="s">
        <v>39</v>
      </c>
    </row>
    <row r="2" spans="1:8" ht="22.5" customHeight="1" thickBot="1" x14ac:dyDescent="0.35">
      <c r="A2" s="148" t="s">
        <v>40</v>
      </c>
      <c r="B2" s="151" t="s">
        <v>41</v>
      </c>
      <c r="C2" s="152"/>
      <c r="D2" s="90"/>
      <c r="E2" s="90"/>
      <c r="F2" s="91"/>
      <c r="G2" s="92"/>
      <c r="H2" s="92"/>
    </row>
    <row r="3" spans="1:8" ht="22.5" customHeight="1" thickBot="1" x14ac:dyDescent="0.35">
      <c r="A3" s="149"/>
      <c r="B3" s="151" t="s">
        <v>42</v>
      </c>
      <c r="C3" s="152"/>
      <c r="D3" s="97">
        <f>0</f>
        <v>0</v>
      </c>
      <c r="E3" s="97">
        <f>('Plan de financiación'!$B$12+'Plan de financiación'!$B$13)/5</f>
        <v>0</v>
      </c>
      <c r="F3" s="97">
        <f>('Plan de financiación'!$B$12+'Plan de financiación'!$B$13)/5</f>
        <v>0</v>
      </c>
      <c r="G3" s="97">
        <f>('Plan de financiación'!$B$12+'Plan de financiación'!$B$13)/5</f>
        <v>0</v>
      </c>
      <c r="H3" s="97">
        <f>('Plan de financiación'!$B$12+'Plan de financiación'!$B$13)/5</f>
        <v>0</v>
      </c>
    </row>
    <row r="4" spans="1:8" ht="21" thickBot="1" x14ac:dyDescent="0.35">
      <c r="A4" s="149"/>
      <c r="B4" s="153" t="s">
        <v>43</v>
      </c>
      <c r="C4" s="109" t="s">
        <v>44</v>
      </c>
      <c r="D4" s="90"/>
      <c r="E4" s="90"/>
      <c r="F4" s="90"/>
      <c r="G4" s="93"/>
      <c r="H4" s="93"/>
    </row>
    <row r="5" spans="1:8" ht="21" thickBot="1" x14ac:dyDescent="0.35">
      <c r="A5" s="149"/>
      <c r="B5" s="154"/>
      <c r="C5" s="109" t="s">
        <v>45</v>
      </c>
      <c r="D5" s="90"/>
      <c r="E5" s="90"/>
      <c r="F5" s="90"/>
      <c r="G5" s="94"/>
      <c r="H5" s="94"/>
    </row>
    <row r="6" spans="1:8" ht="15" thickBot="1" x14ac:dyDescent="0.35">
      <c r="A6" s="149"/>
      <c r="B6" s="155"/>
      <c r="C6" s="109" t="s">
        <v>46</v>
      </c>
      <c r="D6" s="90"/>
      <c r="E6" s="90"/>
      <c r="F6" s="90"/>
      <c r="G6" s="93"/>
      <c r="H6" s="93"/>
    </row>
    <row r="7" spans="1:8" ht="15.75" customHeight="1" thickBot="1" x14ac:dyDescent="0.35">
      <c r="A7" s="150"/>
      <c r="B7" s="156" t="s">
        <v>47</v>
      </c>
      <c r="C7" s="157"/>
      <c r="D7" s="110">
        <f>SUM(D2:D6)</f>
        <v>0</v>
      </c>
      <c r="E7" s="110">
        <f t="shared" ref="E7:H7" si="0">SUM(E2:E6)</f>
        <v>0</v>
      </c>
      <c r="F7" s="110">
        <f t="shared" si="0"/>
        <v>0</v>
      </c>
      <c r="G7" s="110">
        <f t="shared" si="0"/>
        <v>0</v>
      </c>
      <c r="H7" s="110">
        <f t="shared" si="0"/>
        <v>0</v>
      </c>
    </row>
    <row r="8" spans="1:8" ht="23.25" customHeight="1" thickBot="1" x14ac:dyDescent="0.35">
      <c r="A8" s="158" t="s">
        <v>48</v>
      </c>
      <c r="B8" s="159" t="s">
        <v>49</v>
      </c>
      <c r="C8" s="109" t="s">
        <v>50</v>
      </c>
      <c r="D8" s="90"/>
      <c r="E8" s="90"/>
      <c r="F8" s="90"/>
      <c r="G8" s="90"/>
      <c r="H8" s="90"/>
    </row>
    <row r="9" spans="1:8" ht="21" thickBot="1" x14ac:dyDescent="0.35">
      <c r="A9" s="149"/>
      <c r="B9" s="154"/>
      <c r="C9" s="109" t="s">
        <v>51</v>
      </c>
      <c r="D9" s="90"/>
      <c r="E9" s="90"/>
      <c r="F9" s="90"/>
      <c r="G9" s="90"/>
      <c r="H9" s="90"/>
    </row>
    <row r="10" spans="1:8" ht="21" thickBot="1" x14ac:dyDescent="0.35">
      <c r="A10" s="149"/>
      <c r="B10" s="155"/>
      <c r="C10" s="109" t="s">
        <v>52</v>
      </c>
      <c r="D10" s="90"/>
      <c r="E10" s="90"/>
      <c r="F10" s="90"/>
      <c r="G10" s="93"/>
      <c r="H10" s="93"/>
    </row>
    <row r="11" spans="1:8" ht="15.75" customHeight="1" thickBot="1" x14ac:dyDescent="0.35">
      <c r="A11" s="149"/>
      <c r="B11" s="153" t="s">
        <v>53</v>
      </c>
      <c r="C11" s="109" t="s">
        <v>54</v>
      </c>
      <c r="D11" s="90"/>
      <c r="E11" s="90"/>
      <c r="F11" s="90"/>
      <c r="G11" s="90"/>
      <c r="H11" s="90"/>
    </row>
    <row r="12" spans="1:8" ht="15" thickBot="1" x14ac:dyDescent="0.35">
      <c r="A12" s="149"/>
      <c r="B12" s="154"/>
      <c r="C12" s="109" t="s">
        <v>55</v>
      </c>
      <c r="D12" s="90"/>
      <c r="E12" s="90"/>
      <c r="F12" s="90"/>
      <c r="G12" s="90"/>
      <c r="H12" s="90"/>
    </row>
    <row r="13" spans="1:8" ht="21" thickBot="1" x14ac:dyDescent="0.35">
      <c r="A13" s="149"/>
      <c r="B13" s="155"/>
      <c r="C13" s="109" t="s">
        <v>56</v>
      </c>
      <c r="D13" s="90"/>
      <c r="E13" s="90"/>
      <c r="F13" s="90"/>
      <c r="G13" s="93"/>
      <c r="H13" s="93"/>
    </row>
    <row r="14" spans="1:8" ht="15.75" customHeight="1" thickBot="1" x14ac:dyDescent="0.35">
      <c r="A14" s="149"/>
      <c r="B14" s="153" t="s">
        <v>57</v>
      </c>
      <c r="C14" s="109" t="s">
        <v>58</v>
      </c>
      <c r="D14" s="90"/>
      <c r="E14" s="90"/>
      <c r="F14" s="90"/>
      <c r="G14" s="90"/>
      <c r="H14" s="90"/>
    </row>
    <row r="15" spans="1:8" ht="15" thickBot="1" x14ac:dyDescent="0.35">
      <c r="A15" s="149"/>
      <c r="B15" s="154"/>
      <c r="C15" s="109" t="s">
        <v>59</v>
      </c>
      <c r="D15" s="90"/>
      <c r="E15" s="90"/>
      <c r="F15" s="90"/>
      <c r="G15" s="90"/>
      <c r="H15" s="90"/>
    </row>
    <row r="16" spans="1:8" ht="31.2" thickBot="1" x14ac:dyDescent="0.35">
      <c r="A16" s="149"/>
      <c r="B16" s="154"/>
      <c r="C16" s="109" t="s">
        <v>60</v>
      </c>
      <c r="D16" s="90"/>
      <c r="E16" s="90"/>
      <c r="F16" s="90"/>
      <c r="G16" s="90"/>
      <c r="H16" s="90"/>
    </row>
    <row r="17" spans="1:8" ht="15" thickBot="1" x14ac:dyDescent="0.35">
      <c r="A17" s="149"/>
      <c r="B17" s="154"/>
      <c r="C17" s="109" t="s">
        <v>61</v>
      </c>
      <c r="D17" s="90"/>
      <c r="E17" s="90"/>
      <c r="F17" s="90"/>
      <c r="G17" s="90"/>
      <c r="H17" s="90"/>
    </row>
    <row r="18" spans="1:8" ht="15" thickBot="1" x14ac:dyDescent="0.35">
      <c r="A18" s="149"/>
      <c r="B18" s="154"/>
      <c r="C18" s="109" t="s">
        <v>62</v>
      </c>
      <c r="D18" s="90"/>
      <c r="E18" s="90"/>
      <c r="F18" s="90"/>
      <c r="G18" s="90"/>
      <c r="H18" s="90"/>
    </row>
    <row r="19" spans="1:8" ht="15" thickBot="1" x14ac:dyDescent="0.35">
      <c r="A19" s="149"/>
      <c r="B19" s="154"/>
      <c r="C19" s="109" t="s">
        <v>63</v>
      </c>
      <c r="D19" s="90"/>
      <c r="E19" s="90"/>
      <c r="F19" s="90"/>
      <c r="G19" s="90"/>
      <c r="H19" s="90"/>
    </row>
    <row r="20" spans="1:8" ht="15" thickBot="1" x14ac:dyDescent="0.35">
      <c r="A20" s="149"/>
      <c r="B20" s="154"/>
      <c r="C20" s="109" t="s">
        <v>64</v>
      </c>
      <c r="D20" s="90"/>
      <c r="E20" s="90"/>
      <c r="F20" s="90"/>
      <c r="G20" s="93"/>
      <c r="H20" s="93"/>
    </row>
    <row r="21" spans="1:8" ht="15" thickBot="1" x14ac:dyDescent="0.35">
      <c r="A21" s="149"/>
      <c r="B21" s="154"/>
      <c r="C21" s="109" t="s">
        <v>65</v>
      </c>
      <c r="D21" s="90"/>
      <c r="E21" s="90"/>
      <c r="F21" s="90"/>
      <c r="G21" s="93"/>
      <c r="H21" s="93"/>
    </row>
    <row r="22" spans="1:8" ht="21" thickBot="1" x14ac:dyDescent="0.35">
      <c r="A22" s="149"/>
      <c r="B22" s="155"/>
      <c r="C22" s="109" t="s">
        <v>66</v>
      </c>
      <c r="D22" s="90"/>
      <c r="E22" s="90"/>
      <c r="F22" s="90"/>
      <c r="G22" s="93"/>
      <c r="H22" s="93"/>
    </row>
    <row r="23" spans="1:8" ht="22.5" customHeight="1" thickBot="1" x14ac:dyDescent="0.35">
      <c r="A23" s="149"/>
      <c r="B23" s="151" t="s">
        <v>67</v>
      </c>
      <c r="C23" s="152"/>
      <c r="D23" s="106">
        <f>Hoja1!E10</f>
        <v>0</v>
      </c>
      <c r="E23" s="106">
        <f>Hoja1!F10</f>
        <v>0</v>
      </c>
      <c r="F23" s="97">
        <f>Hoja1!G10</f>
        <v>0</v>
      </c>
      <c r="G23" s="106">
        <f>Hoja1!H10</f>
        <v>0</v>
      </c>
      <c r="H23" s="106">
        <f>Hoja1!I10</f>
        <v>0</v>
      </c>
    </row>
    <row r="24" spans="1:8" ht="15.75" customHeight="1" thickBot="1" x14ac:dyDescent="0.35">
      <c r="A24" s="150"/>
      <c r="B24" s="156" t="s">
        <v>68</v>
      </c>
      <c r="C24" s="157"/>
      <c r="D24" s="104">
        <f>SUM(D8:D23)</f>
        <v>0</v>
      </c>
      <c r="E24" s="104">
        <f t="shared" ref="E24:H24" si="1">SUM(E8:E23)</f>
        <v>0</v>
      </c>
      <c r="F24" s="104">
        <f t="shared" si="1"/>
        <v>0</v>
      </c>
      <c r="G24" s="104">
        <f t="shared" si="1"/>
        <v>0</v>
      </c>
      <c r="H24" s="104">
        <f t="shared" si="1"/>
        <v>0</v>
      </c>
    </row>
    <row r="25" spans="1:8" ht="15.75" customHeight="1" thickBot="1" x14ac:dyDescent="0.35">
      <c r="A25" s="160" t="s">
        <v>69</v>
      </c>
      <c r="B25" s="161"/>
      <c r="C25" s="162"/>
      <c r="D25" s="98">
        <f>D7-D24+D23</f>
        <v>0</v>
      </c>
      <c r="E25" s="98">
        <f t="shared" ref="E25:H25" si="2">E7-E24+E23</f>
        <v>0</v>
      </c>
      <c r="F25" s="98">
        <f t="shared" si="2"/>
        <v>0</v>
      </c>
      <c r="G25" s="98">
        <f t="shared" si="2"/>
        <v>0</v>
      </c>
      <c r="H25" s="98">
        <f t="shared" si="2"/>
        <v>0</v>
      </c>
    </row>
    <row r="26" spans="1:8" ht="15.75" customHeight="1" thickBot="1" x14ac:dyDescent="0.35">
      <c r="A26" s="163" t="s">
        <v>70</v>
      </c>
      <c r="B26" s="164"/>
      <c r="C26" s="165"/>
      <c r="D26" s="98">
        <f>+D7-D24</f>
        <v>0</v>
      </c>
      <c r="E26" s="98">
        <f t="shared" ref="E26:H26" si="3">+E7-E24</f>
        <v>0</v>
      </c>
      <c r="F26" s="98">
        <f t="shared" si="3"/>
        <v>0</v>
      </c>
      <c r="G26" s="98">
        <f t="shared" si="3"/>
        <v>0</v>
      </c>
      <c r="H26" s="98">
        <f t="shared" si="3"/>
        <v>0</v>
      </c>
    </row>
    <row r="27" spans="1:8" ht="15.75" customHeight="1" thickBot="1" x14ac:dyDescent="0.35">
      <c r="A27" s="166" t="s">
        <v>71</v>
      </c>
      <c r="B27" s="167"/>
      <c r="C27" s="168"/>
      <c r="D27" s="107" t="s">
        <v>35</v>
      </c>
      <c r="E27" s="107" t="s">
        <v>36</v>
      </c>
      <c r="F27" s="107" t="s">
        <v>37</v>
      </c>
      <c r="G27" s="108" t="s">
        <v>38</v>
      </c>
      <c r="H27" s="108" t="s">
        <v>39</v>
      </c>
    </row>
    <row r="28" spans="1:8" ht="22.5" customHeight="1" thickBot="1" x14ac:dyDescent="0.35">
      <c r="A28" s="169" t="s">
        <v>72</v>
      </c>
      <c r="B28" s="172" t="s">
        <v>73</v>
      </c>
      <c r="C28" s="173"/>
      <c r="D28" s="90"/>
      <c r="E28" s="90"/>
      <c r="F28" s="90"/>
      <c r="G28" s="93"/>
      <c r="H28" s="93"/>
    </row>
    <row r="29" spans="1:8" ht="15.75" customHeight="1" thickBot="1" x14ac:dyDescent="0.35">
      <c r="A29" s="170"/>
      <c r="B29" s="172" t="s">
        <v>74</v>
      </c>
      <c r="C29" s="173"/>
      <c r="D29" s="90"/>
      <c r="E29" s="90"/>
      <c r="F29" s="90"/>
      <c r="G29" s="93"/>
      <c r="H29" s="93"/>
    </row>
    <row r="30" spans="1:8" ht="15.75" customHeight="1" thickBot="1" x14ac:dyDescent="0.35">
      <c r="A30" s="171"/>
      <c r="B30" s="174" t="s">
        <v>75</v>
      </c>
      <c r="C30" s="175"/>
      <c r="D30" s="97">
        <f>D28+D29</f>
        <v>0</v>
      </c>
      <c r="E30" s="97">
        <f t="shared" ref="E30:H30" si="4">E28+E29</f>
        <v>0</v>
      </c>
      <c r="F30" s="97">
        <f t="shared" si="4"/>
        <v>0</v>
      </c>
      <c r="G30" s="97">
        <f t="shared" si="4"/>
        <v>0</v>
      </c>
      <c r="H30" s="97">
        <f t="shared" si="4"/>
        <v>0</v>
      </c>
    </row>
    <row r="31" spans="1:8" ht="22.5" customHeight="1" thickBot="1" x14ac:dyDescent="0.35">
      <c r="A31" s="105" t="s">
        <v>76</v>
      </c>
      <c r="B31" s="172" t="s">
        <v>77</v>
      </c>
      <c r="C31" s="173"/>
      <c r="D31" s="90"/>
      <c r="E31" s="90"/>
      <c r="F31" s="90"/>
      <c r="G31" s="93"/>
      <c r="H31" s="93"/>
    </row>
    <row r="32" spans="1:8" ht="15.75" customHeight="1" thickBot="1" x14ac:dyDescent="0.35">
      <c r="A32" s="103"/>
      <c r="B32" s="172" t="s">
        <v>78</v>
      </c>
      <c r="C32" s="173"/>
      <c r="D32" s="104" t="str">
        <f>+Hoja2!$E19</f>
        <v/>
      </c>
      <c r="E32" s="104" t="str">
        <f>+Hoja2!$E20</f>
        <v/>
      </c>
      <c r="F32" s="104" t="str">
        <f>+Hoja2!$E21</f>
        <v/>
      </c>
      <c r="G32" s="104" t="str">
        <f>+Hoja2!$E22</f>
        <v/>
      </c>
      <c r="H32" s="104" t="str">
        <f>+Hoja2!$E23</f>
        <v/>
      </c>
    </row>
    <row r="33" spans="1:8" ht="15.75" customHeight="1" thickBot="1" x14ac:dyDescent="0.35">
      <c r="A33" s="103"/>
      <c r="B33" s="172" t="s">
        <v>79</v>
      </c>
      <c r="C33" s="173"/>
      <c r="D33" s="90"/>
      <c r="E33" s="90"/>
      <c r="F33" s="90"/>
      <c r="G33" s="93"/>
      <c r="H33" s="93"/>
    </row>
    <row r="34" spans="1:8" ht="15.75" customHeight="1" thickBot="1" x14ac:dyDescent="0.35">
      <c r="A34" s="95"/>
      <c r="B34" s="119" t="s">
        <v>80</v>
      </c>
      <c r="C34" s="96"/>
      <c r="D34" s="97" t="e">
        <f>D31+D32+D33</f>
        <v>#VALUE!</v>
      </c>
      <c r="E34" s="97" t="e">
        <f t="shared" ref="E34:H34" si="5">E31+E32+E33</f>
        <v>#VALUE!</v>
      </c>
      <c r="F34" s="97" t="e">
        <f t="shared" si="5"/>
        <v>#VALUE!</v>
      </c>
      <c r="G34" s="97" t="e">
        <f t="shared" si="5"/>
        <v>#VALUE!</v>
      </c>
      <c r="H34" s="97" t="e">
        <f t="shared" si="5"/>
        <v>#VALUE!</v>
      </c>
    </row>
    <row r="35" spans="1:8" ht="15.75" customHeight="1" thickBot="1" x14ac:dyDescent="0.35">
      <c r="A35" s="163" t="s">
        <v>81</v>
      </c>
      <c r="B35" s="164"/>
      <c r="C35" s="165"/>
      <c r="D35" s="98" t="e">
        <f>+D30-D34</f>
        <v>#VALUE!</v>
      </c>
      <c r="E35" s="98" t="e">
        <f t="shared" ref="E35:H35" si="6">+E30-E34</f>
        <v>#VALUE!</v>
      </c>
      <c r="F35" s="98" t="e">
        <f t="shared" si="6"/>
        <v>#VALUE!</v>
      </c>
      <c r="G35" s="98" t="e">
        <f t="shared" si="6"/>
        <v>#VALUE!</v>
      </c>
      <c r="H35" s="98" t="e">
        <f t="shared" si="6"/>
        <v>#VALUE!</v>
      </c>
    </row>
    <row r="36" spans="1:8" ht="15.75" customHeight="1" thickBot="1" x14ac:dyDescent="0.35">
      <c r="A36" s="176" t="s">
        <v>82</v>
      </c>
      <c r="B36" s="177"/>
      <c r="C36" s="178"/>
      <c r="D36" s="99" t="s">
        <v>35</v>
      </c>
      <c r="E36" s="99" t="s">
        <v>36</v>
      </c>
      <c r="F36" s="99" t="s">
        <v>37</v>
      </c>
      <c r="G36" s="100" t="s">
        <v>38</v>
      </c>
      <c r="H36" s="100" t="s">
        <v>39</v>
      </c>
    </row>
    <row r="37" spans="1:8" ht="15.75" customHeight="1" thickBot="1" x14ac:dyDescent="0.35">
      <c r="A37" s="163" t="s">
        <v>83</v>
      </c>
      <c r="B37" s="164"/>
      <c r="C37" s="179"/>
      <c r="D37" s="98" t="e">
        <f>+D26+D35</f>
        <v>#VALUE!</v>
      </c>
      <c r="E37" s="98" t="e">
        <f t="shared" ref="E37:H37" si="7">+E26+E35</f>
        <v>#VALUE!</v>
      </c>
      <c r="F37" s="98" t="e">
        <f t="shared" si="7"/>
        <v>#VALUE!</v>
      </c>
      <c r="G37" s="98" t="e">
        <f t="shared" si="7"/>
        <v>#VALUE!</v>
      </c>
      <c r="H37" s="98" t="e">
        <f t="shared" si="7"/>
        <v>#VALUE!</v>
      </c>
    </row>
    <row r="38" spans="1:8" ht="22.5" customHeight="1" thickBot="1" x14ac:dyDescent="0.35">
      <c r="A38" s="180" t="s">
        <v>84</v>
      </c>
      <c r="B38" s="181"/>
      <c r="C38" s="182"/>
      <c r="D38" s="101" t="e">
        <f>D37*Cumplimentación!$C$25</f>
        <v>#VALUE!</v>
      </c>
      <c r="E38" s="101" t="e">
        <f>E37*Cumplimentación!$C$25</f>
        <v>#VALUE!</v>
      </c>
      <c r="F38" s="101" t="e">
        <f>F37*Cumplimentación!$C$25</f>
        <v>#VALUE!</v>
      </c>
      <c r="G38" s="101" t="e">
        <f>G37*Cumplimentación!$C$25</f>
        <v>#VALUE!</v>
      </c>
      <c r="H38" s="101" t="e">
        <f>H37*Cumplimentación!$C$25</f>
        <v>#VALUE!</v>
      </c>
    </row>
    <row r="39" spans="1:8" ht="15.75" customHeight="1" thickBot="1" x14ac:dyDescent="0.35">
      <c r="A39" s="183" t="s">
        <v>85</v>
      </c>
      <c r="B39" s="184"/>
      <c r="C39" s="185"/>
      <c r="D39" s="102" t="e">
        <f>+D26+D35-D38</f>
        <v>#VALUE!</v>
      </c>
      <c r="E39" s="102" t="e">
        <f t="shared" ref="E39:H39" si="8">+E26+E35-E38</f>
        <v>#VALUE!</v>
      </c>
      <c r="F39" s="102" t="e">
        <f t="shared" si="8"/>
        <v>#VALUE!</v>
      </c>
      <c r="G39" s="102" t="e">
        <f t="shared" si="8"/>
        <v>#VALUE!</v>
      </c>
      <c r="H39" s="102" t="e">
        <f t="shared" si="8"/>
        <v>#VALUE!</v>
      </c>
    </row>
  </sheetData>
  <sheetProtection algorithmName="SHA-512" hashValue="L6ZiDOmQ5Sa1xdYeKN93qKWmT+rK6M7poSf/dW9yo/KHQ9U+TdCMCsPipt6ZdZpDgWxdIlIhvvLO/n1DHevvbg==" saltValue="zObVqIPxNdFiPluNWTHeCQ==" spinCount="100000" sheet="1" objects="1" scenarios="1"/>
  <mergeCells count="27">
    <mergeCell ref="A36:C36"/>
    <mergeCell ref="A37:C37"/>
    <mergeCell ref="A38:C38"/>
    <mergeCell ref="A39:C39"/>
    <mergeCell ref="B31:C31"/>
    <mergeCell ref="B32:C32"/>
    <mergeCell ref="B33:C33"/>
    <mergeCell ref="A35:C35"/>
    <mergeCell ref="A25:C25"/>
    <mergeCell ref="A26:C26"/>
    <mergeCell ref="A27:C27"/>
    <mergeCell ref="A28:A30"/>
    <mergeCell ref="B28:C28"/>
    <mergeCell ref="B29:C29"/>
    <mergeCell ref="B30:C30"/>
    <mergeCell ref="A8:A24"/>
    <mergeCell ref="B8:B10"/>
    <mergeCell ref="B11:B13"/>
    <mergeCell ref="B14:B22"/>
    <mergeCell ref="B23:C23"/>
    <mergeCell ref="B24:C24"/>
    <mergeCell ref="A1:C1"/>
    <mergeCell ref="A2:A7"/>
    <mergeCell ref="B2:C2"/>
    <mergeCell ref="B3:C3"/>
    <mergeCell ref="B4:B6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Cumplimentación</vt:lpstr>
      <vt:lpstr>Hoja1</vt:lpstr>
      <vt:lpstr>Hoja2</vt:lpstr>
      <vt:lpstr>Inversiones</vt:lpstr>
      <vt:lpstr>Plan de financiación</vt:lpstr>
      <vt:lpstr>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2024-11-07T14:28:49Z</dcterms:modified>
</cp:coreProperties>
</file>